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2"/>
  </bookViews>
  <sheets>
    <sheet name="Menu" sheetId="1" r:id="rId1"/>
    <sheet name="Toelichting op experiment" sheetId="2" state="hidden" r:id="rId2"/>
    <sheet name="carrousel" sheetId="3" r:id="rId3"/>
    <sheet name="auto in de bocht" sheetId="4" state="hidden" r:id="rId4"/>
    <sheet name="Theorie" sheetId="5" state="hidden" r:id="rId5"/>
  </sheets>
  <definedNames>
    <definedName name="_xlnm.Print_Area" localSheetId="2">'carrousel'!$A$1:$X$48</definedName>
  </definedNames>
  <calcPr fullCalcOnLoad="1"/>
</workbook>
</file>

<file path=xl/sharedStrings.xml><?xml version="1.0" encoding="utf-8"?>
<sst xmlns="http://schemas.openxmlformats.org/spreadsheetml/2006/main" count="338" uniqueCount="241">
  <si>
    <t>T =</t>
  </si>
  <si>
    <t>w =</t>
  </si>
  <si>
    <t>L =</t>
  </si>
  <si>
    <t>m =</t>
  </si>
  <si>
    <t>Fr =</t>
  </si>
  <si>
    <r>
      <t>a</t>
    </r>
    <r>
      <rPr>
        <sz val="10"/>
        <rFont val="Arial"/>
        <family val="0"/>
      </rPr>
      <t xml:space="preserve"> =</t>
    </r>
  </si>
  <si>
    <t>r =</t>
  </si>
  <si>
    <t>g =</t>
  </si>
  <si>
    <t>b =</t>
  </si>
  <si>
    <t>t</t>
  </si>
  <si>
    <t>x</t>
  </si>
  <si>
    <t>y</t>
  </si>
  <si>
    <t>koord</t>
  </si>
  <si>
    <t>H =</t>
  </si>
  <si>
    <t>°</t>
  </si>
  <si>
    <t>N</t>
  </si>
  <si>
    <t>massa</t>
  </si>
  <si>
    <t>baan</t>
  </si>
  <si>
    <t>dt = T/20 =</t>
  </si>
  <si>
    <t>n</t>
  </si>
  <si>
    <t>as</t>
  </si>
  <si>
    <t>m</t>
  </si>
  <si>
    <t>kg</t>
  </si>
  <si>
    <t>Omlooptijd instellen:</t>
  </si>
  <si>
    <t>In het raster is een hokje 0,10 x 0,10 m</t>
  </si>
  <si>
    <t>Middelpuntzoekende kracht</t>
  </si>
  <si>
    <t>Menu</t>
  </si>
  <si>
    <t>1.</t>
  </si>
  <si>
    <t>2.</t>
  </si>
  <si>
    <t>3.</t>
  </si>
  <si>
    <t>dwarsstanglengte =</t>
  </si>
  <si>
    <t>sec</t>
  </si>
  <si>
    <t>auto</t>
  </si>
  <si>
    <t>schuifbalk massa</t>
  </si>
  <si>
    <t>unsterkader</t>
  </si>
  <si>
    <t>rechts-midden:</t>
  </si>
  <si>
    <t>Onder constructie!!!!!!!!!!!!!!!!!!!!!!!!!!!!!!!!!!!!!!!!!!!!</t>
  </si>
  <si>
    <t>wijzer</t>
  </si>
  <si>
    <t>Stang wijzer naar haakje</t>
  </si>
  <si>
    <t>was 0,1</t>
  </si>
  <si>
    <t>c=</t>
  </si>
  <si>
    <t>Unster verplaatsen:</t>
  </si>
  <si>
    <t>Veerconstante =</t>
  </si>
  <si>
    <t>N/m</t>
  </si>
  <si>
    <t>RB</t>
  </si>
  <si>
    <t>RO</t>
  </si>
  <si>
    <t>LO</t>
  </si>
  <si>
    <t>LB</t>
  </si>
  <si>
    <t>0-stand op unster</t>
  </si>
  <si>
    <t>dikte =</t>
  </si>
  <si>
    <t>Stuk rechts van 0-stand =</t>
  </si>
  <si>
    <t>dus links van 0-stand =</t>
  </si>
  <si>
    <t>Lengte =</t>
  </si>
  <si>
    <t>Fmpz =</t>
  </si>
  <si>
    <t>drager van unster</t>
  </si>
  <si>
    <t>Dy= afstand unster-drager</t>
  </si>
  <si>
    <t>lengte =</t>
  </si>
  <si>
    <t>cos(wt) =</t>
  </si>
  <si>
    <t>sinwt=</t>
  </si>
  <si>
    <t>klemmen</t>
  </si>
  <si>
    <t>stilstand = 1, rotatie = -1</t>
  </si>
  <si>
    <t>touw-verbinding unster-auto</t>
  </si>
  <si>
    <t>hoek w*t in graden:</t>
  </si>
  <si>
    <t>Massa  vertikale trekken</t>
  </si>
  <si>
    <t>Stang</t>
  </si>
  <si>
    <t>spierkracht=</t>
  </si>
  <si>
    <t>schuifbalk</t>
  </si>
  <si>
    <t>Positie 0-stand kiezen</t>
  </si>
  <si>
    <t>uitrekking veer</t>
  </si>
  <si>
    <t>Touwlengte =</t>
  </si>
  <si>
    <t>spierkracht</t>
  </si>
  <si>
    <t>t=</t>
  </si>
  <si>
    <t>s</t>
  </si>
  <si>
    <t>u</t>
  </si>
  <si>
    <t>dr =</t>
  </si>
  <si>
    <t>r</t>
  </si>
  <si>
    <t>r max =</t>
  </si>
  <si>
    <t>Fsx</t>
  </si>
  <si>
    <t>X 0-stand</t>
  </si>
  <si>
    <r>
      <t>b</t>
    </r>
  </si>
  <si>
    <t>Lx</t>
  </si>
  <si>
    <t>Fsx =</t>
  </si>
  <si>
    <t>Fv =</t>
  </si>
  <si>
    <t>F naar links, dan &lt;0</t>
  </si>
  <si>
    <t>Lx = uitwijking slinger =</t>
  </si>
  <si>
    <t>In evenwichtstand zonder Fspier</t>
  </si>
  <si>
    <t>x wagen</t>
  </si>
  <si>
    <t>u tgv Fspier</t>
  </si>
  <si>
    <t>Draaien</t>
  </si>
  <si>
    <t>Fmpz</t>
  </si>
  <si>
    <t>In rust</t>
  </si>
  <si>
    <t>T bij r = R =</t>
  </si>
  <si>
    <t>h</t>
  </si>
  <si>
    <t>min</t>
  </si>
  <si>
    <t>1/100 s</t>
  </si>
  <si>
    <t>T</t>
  </si>
  <si>
    <t>Bij een eenparige cirkelbeweging is de resulterende kracht gericht naar het middelpunt.</t>
  </si>
  <si>
    <t>Tijdvertragingsfacor</t>
  </si>
  <si>
    <t>z</t>
  </si>
  <si>
    <t>Schaal: Eén hokje is 0,10 x 0,10 m</t>
  </si>
  <si>
    <t>4.</t>
  </si>
  <si>
    <t>5.</t>
  </si>
  <si>
    <t>De onafhankelijk variabele zet je langs de horizontale as.</t>
  </si>
  <si>
    <t>Zie figuur 1.</t>
  </si>
  <si>
    <r>
      <t>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= mv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/r = 30 N</t>
    </r>
  </si>
  <si>
    <r>
      <t>In elk punt is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ofwel de resulterende kracht gericht</t>
    </r>
  </si>
  <si>
    <t>naar het middelpunt van de cirkel.</t>
  </si>
  <si>
    <t>Gegeven is: r = 0,80 m, v = 4,85 m/s en m = 1,02 kg</t>
  </si>
  <si>
    <r>
      <t xml:space="preserve">→ </t>
    </r>
    <r>
      <rPr>
        <b/>
        <sz val="12"/>
        <color indexed="10"/>
        <rFont val="Times New Roman"/>
        <family val="1"/>
      </rPr>
      <t>F</t>
    </r>
    <r>
      <rPr>
        <b/>
        <vertAlign val="subscript"/>
        <sz val="12"/>
        <color indexed="10"/>
        <rFont val="Times New Roman"/>
        <family val="1"/>
      </rPr>
      <t>s</t>
    </r>
    <r>
      <rPr>
        <b/>
        <sz val="12"/>
        <color indexed="10"/>
        <rFont val="Times New Roman"/>
        <family val="1"/>
      </rPr>
      <t xml:space="preserve"> = 30 N (omhoog)</t>
    </r>
  </si>
  <si>
    <r>
      <t>F</t>
    </r>
    <r>
      <rPr>
        <b/>
        <vertAlign val="subscript"/>
        <sz val="12"/>
        <color indexed="8"/>
        <rFont val="Times New Roman"/>
        <family val="1"/>
      </rPr>
      <t>z</t>
    </r>
    <r>
      <rPr>
        <b/>
        <sz val="12"/>
        <color indexed="8"/>
        <rFont val="Times New Roman"/>
        <family val="1"/>
      </rPr>
      <t xml:space="preserve"> = 10 N (omlaag)</t>
    </r>
  </si>
  <si>
    <r>
      <t xml:space="preserve">→ </t>
    </r>
    <r>
      <rPr>
        <b/>
        <sz val="12"/>
        <color indexed="10"/>
        <rFont val="Times New Roman"/>
        <family val="1"/>
      </rPr>
      <t>F</t>
    </r>
    <r>
      <rPr>
        <b/>
        <vertAlign val="subscript"/>
        <sz val="12"/>
        <color indexed="10"/>
        <rFont val="Times New Roman"/>
        <family val="1"/>
      </rPr>
      <t>s</t>
    </r>
    <r>
      <rPr>
        <b/>
        <sz val="12"/>
        <color indexed="10"/>
        <rFont val="Times New Roman"/>
        <family val="1"/>
      </rPr>
      <t xml:space="preserve"> = 20 N (omlaag)</t>
    </r>
  </si>
  <si>
    <r>
      <t xml:space="preserve">Je gaat na wat de invloed is op een andere grootheid: </t>
    </r>
    <r>
      <rPr>
        <b/>
        <u val="single"/>
        <sz val="12"/>
        <color indexed="17"/>
        <rFont val="Times New Roman"/>
        <family val="1"/>
      </rPr>
      <t>de afhankelijk variabele</t>
    </r>
    <r>
      <rPr>
        <b/>
        <sz val="12"/>
        <color indexed="17"/>
        <rFont val="Times New Roman"/>
        <family val="1"/>
      </rPr>
      <t xml:space="preserve"> ("het gevolg").</t>
    </r>
  </si>
  <si>
    <t>Als je het verband onderzoekt tussen de middelpuntzoekende kracht (de afhankelijk variabele)</t>
  </si>
  <si>
    <t>en moet je m en r constant houden.</t>
  </si>
  <si>
    <t>Het experiment</t>
  </si>
  <si>
    <t>Aan de (natuurkundige) formule kun je zien hoe dat verband er uit zal gaan zien:</t>
  </si>
  <si>
    <t>evenredig, lineair, tweede graads enz..</t>
  </si>
  <si>
    <t>Noteer beide formules zo dat alleen constanten en alleen variabelen onder elkaar staan.</t>
  </si>
  <si>
    <t>Wil je een lineair verband dan moet je de natuurkundige formule de (wiskundige) vorm y = a . x + b schrijven.</t>
  </si>
  <si>
    <t>Theorie:</t>
  </si>
  <si>
    <t>Voorbeeld 1: De looping.</t>
  </si>
  <si>
    <r>
      <t xml:space="preserve">en de hoeksnelheid (de onafhankelijk variabele), mag je alleen </t>
    </r>
    <r>
      <rPr>
        <b/>
        <sz val="12"/>
        <color indexed="17"/>
        <rFont val="Symbol"/>
        <family val="1"/>
      </rPr>
      <t>w</t>
    </r>
    <r>
      <rPr>
        <b/>
        <sz val="12"/>
        <color indexed="17"/>
        <rFont val="Times New Roman"/>
        <family val="1"/>
      </rPr>
      <t xml:space="preserve"> veranderen</t>
    </r>
  </si>
  <si>
    <t>Uit dit verband kun je dan m bepalen (als je r weet) of r bepalen (als je m weet).</t>
  </si>
  <si>
    <t>Je ziet dan snel wat je langs de x- en y-as moet zetten en wat de r.c. en "beginpunt"van je grafiek zal zijn.</t>
  </si>
  <si>
    <r>
      <t xml:space="preserve">Bij een experiment mag je maar één grootheid variëren: </t>
    </r>
    <r>
      <rPr>
        <b/>
        <u val="single"/>
        <sz val="12"/>
        <color indexed="17"/>
        <rFont val="Times New Roman"/>
        <family val="1"/>
      </rPr>
      <t>de onafhankelijk variabele</t>
    </r>
    <r>
      <rPr>
        <b/>
        <sz val="12"/>
        <color indexed="17"/>
        <rFont val="Times New Roman"/>
        <family val="1"/>
      </rPr>
      <t xml:space="preserve"> ("de oorzaak").</t>
    </r>
  </si>
  <si>
    <t>De afhankelijk variabele zet je langs de verticale as.</t>
  </si>
  <si>
    <r>
      <t>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= mg = 10 N</t>
    </r>
  </si>
  <si>
    <r>
      <t>In het bovenste punt: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 xml:space="preserve">z </t>
    </r>
    <r>
      <rPr>
        <b/>
        <sz val="12"/>
        <color indexed="17"/>
        <rFont val="Times New Roman"/>
        <family val="1"/>
      </rPr>
      <t>+ F</t>
    </r>
    <r>
      <rPr>
        <b/>
        <vertAlign val="subscript"/>
        <sz val="12"/>
        <color indexed="17"/>
        <rFont val="Times New Roman"/>
        <family val="1"/>
      </rPr>
      <t>s</t>
    </r>
    <r>
      <rPr>
        <b/>
        <sz val="12"/>
        <color indexed="17"/>
        <rFont val="Times New Roman"/>
        <family val="1"/>
      </rPr>
      <t xml:space="preserve"> = 30 N</t>
    </r>
  </si>
  <si>
    <r>
      <t>In het onderste punt: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 xml:space="preserve">s </t>
    </r>
    <r>
      <rPr>
        <b/>
        <sz val="12"/>
        <color indexed="17"/>
        <rFont val="Times New Roman"/>
        <family val="1"/>
      </rPr>
      <t>- F</t>
    </r>
    <r>
      <rPr>
        <b/>
        <vertAlign val="subscript"/>
        <sz val="12"/>
        <color indexed="17"/>
        <rFont val="Times New Roman"/>
        <family val="1"/>
      </rPr>
      <t xml:space="preserve">z </t>
    </r>
    <r>
      <rPr>
        <b/>
        <sz val="12"/>
        <color indexed="17"/>
        <rFont val="Times New Roman"/>
        <family val="1"/>
      </rPr>
      <t xml:space="preserve"> = 30 N</t>
    </r>
  </si>
  <si>
    <t>Positieve richting is naar M!</t>
  </si>
  <si>
    <t>Draaiend: Zie figuur 1a</t>
  </si>
  <si>
    <t>Stil staand: Zie figuur 1b</t>
  </si>
  <si>
    <t>Met draaiende carrousel bepaal je de straal en de omlooptijd.</t>
  </si>
  <si>
    <t>Fsx meet je bij stilstand met een veerunster.</t>
  </si>
  <si>
    <t>en lees de veerunster af.</t>
  </si>
  <si>
    <r>
      <t>Nu geldt dat F</t>
    </r>
    <r>
      <rPr>
        <b/>
        <vertAlign val="subscript"/>
        <sz val="12"/>
        <color indexed="17"/>
        <rFont val="Times New Roman"/>
        <family val="1"/>
      </rPr>
      <t xml:space="preserve">sx </t>
    </r>
    <r>
      <rPr>
        <b/>
        <sz val="12"/>
        <color indexed="17"/>
        <rFont val="Times New Roman"/>
        <family val="1"/>
      </rPr>
      <t>= F</t>
    </r>
    <r>
      <rPr>
        <b/>
        <vertAlign val="subscript"/>
        <sz val="12"/>
        <color indexed="17"/>
        <rFont val="Times New Roman"/>
        <family val="1"/>
      </rPr>
      <t>v</t>
    </r>
  </si>
  <si>
    <r>
      <t>F</t>
    </r>
    <r>
      <rPr>
        <b/>
        <vertAlign val="subscript"/>
        <sz val="12"/>
        <color indexed="17"/>
        <rFont val="Times New Roman"/>
        <family val="1"/>
      </rPr>
      <t>r</t>
    </r>
    <r>
      <rPr>
        <b/>
        <sz val="12"/>
        <color indexed="17"/>
        <rFont val="Times New Roman"/>
        <family val="1"/>
      </rPr>
      <t xml:space="preserve"> ofwel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sx</t>
    </r>
    <r>
      <rPr>
        <b/>
        <sz val="12"/>
        <color indexed="17"/>
        <rFont val="Times New Roman"/>
        <family val="1"/>
      </rPr>
      <t>.</t>
    </r>
  </si>
  <si>
    <t>Experiment met de carrousel</t>
  </si>
  <si>
    <t>Houd de massa in dezelfde positie als in figuur 1a</t>
  </si>
  <si>
    <t>Wil je een lineair verband dan moet je de natuurkundige formule in de (wiskundige) vorm y = a . x + b schrijven.</t>
  </si>
  <si>
    <t>1 x</t>
  </si>
  <si>
    <t>2 x</t>
  </si>
  <si>
    <t>5 x</t>
  </si>
  <si>
    <t>10 x</t>
  </si>
  <si>
    <t>20 x</t>
  </si>
  <si>
    <t>Tijdvertraging</t>
  </si>
  <si>
    <t>Als het toerental hoog is kun je het proces vertragen.</t>
  </si>
  <si>
    <t>tijd</t>
  </si>
  <si>
    <t>vertraagd</t>
  </si>
  <si>
    <t>6.</t>
  </si>
  <si>
    <t>Gaat het te snel? Speel de simulatie dan vertraagd af.</t>
  </si>
  <si>
    <t>Geef het middelpunt M aan en teken de x-as naar M.</t>
  </si>
  <si>
    <r>
      <t>Teken eerst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>.</t>
    </r>
  </si>
  <si>
    <r>
      <t>Dan kun je F</t>
    </r>
    <r>
      <rPr>
        <b/>
        <vertAlign val="subscript"/>
        <sz val="12"/>
        <color indexed="17"/>
        <rFont val="Times New Roman"/>
        <family val="1"/>
      </rPr>
      <t>sy</t>
    </r>
    <r>
      <rPr>
        <b/>
        <sz val="12"/>
        <color indexed="17"/>
        <rFont val="Times New Roman"/>
        <family val="1"/>
      </rPr>
      <t xml:space="preserve"> tekenen want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sy</t>
    </r>
    <r>
      <rPr>
        <b/>
        <sz val="12"/>
        <color indexed="17"/>
        <rFont val="Times New Roman"/>
        <family val="1"/>
      </rPr>
      <t>.</t>
    </r>
  </si>
  <si>
    <r>
      <t>Vervolgens kun je F</t>
    </r>
    <r>
      <rPr>
        <b/>
        <vertAlign val="subscript"/>
        <sz val="12"/>
        <color indexed="17"/>
        <rFont val="Times New Roman"/>
        <family val="1"/>
      </rPr>
      <t>s</t>
    </r>
    <r>
      <rPr>
        <b/>
        <sz val="12"/>
        <color indexed="17"/>
        <rFont val="Times New Roman"/>
        <family val="1"/>
      </rPr>
      <t xml:space="preserve"> tekenen m.b.v. stippellijn 1.</t>
    </r>
  </si>
  <si>
    <r>
      <t>Tenslotte teken je F</t>
    </r>
    <r>
      <rPr>
        <b/>
        <vertAlign val="subscript"/>
        <sz val="12"/>
        <color indexed="17"/>
        <rFont val="Times New Roman"/>
        <family val="1"/>
      </rPr>
      <t>sx</t>
    </r>
    <r>
      <rPr>
        <b/>
        <sz val="12"/>
        <color indexed="17"/>
        <rFont val="Times New Roman"/>
        <family val="1"/>
      </rPr>
      <t xml:space="preserve"> m.b.v. stippellijn 2.</t>
    </r>
  </si>
  <si>
    <r>
      <t>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= mv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/r wordt dus</t>
    </r>
  </si>
  <si>
    <r>
      <t>F</t>
    </r>
    <r>
      <rPr>
        <b/>
        <vertAlign val="subscript"/>
        <sz val="12"/>
        <color indexed="17"/>
        <rFont val="Times New Roman"/>
        <family val="1"/>
      </rPr>
      <t>sx</t>
    </r>
    <r>
      <rPr>
        <b/>
        <sz val="12"/>
        <color indexed="17"/>
        <rFont val="Times New Roman"/>
        <family val="1"/>
      </rPr>
      <t xml:space="preserve"> = mv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/r</t>
    </r>
  </si>
  <si>
    <t>Als je ook nog r weet kun je tot slot v berekenen.</t>
  </si>
  <si>
    <r>
      <t>Omdat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en F</t>
    </r>
    <r>
      <rPr>
        <b/>
        <vertAlign val="subscript"/>
        <sz val="12"/>
        <color indexed="17"/>
        <rFont val="Times New Roman"/>
        <family val="1"/>
      </rPr>
      <t>sy</t>
    </r>
    <r>
      <rPr>
        <b/>
        <sz val="12"/>
        <color indexed="17"/>
        <rFont val="Times New Roman"/>
        <family val="1"/>
      </rPr>
      <t xml:space="preserve"> samen 0 zijn is F</t>
    </r>
    <r>
      <rPr>
        <b/>
        <vertAlign val="subscript"/>
        <sz val="12"/>
        <color indexed="17"/>
        <rFont val="Times New Roman"/>
        <family val="1"/>
      </rPr>
      <t>r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sx</t>
    </r>
    <r>
      <rPr>
        <b/>
        <sz val="12"/>
        <color indexed="17"/>
        <rFont val="Times New Roman"/>
        <family val="1"/>
      </rPr>
      <t>.</t>
    </r>
  </si>
  <si>
    <r>
      <t xml:space="preserve">Als m en </t>
    </r>
    <r>
      <rPr>
        <b/>
        <sz val="12"/>
        <color indexed="17"/>
        <rFont val="Symbol"/>
        <family val="1"/>
      </rPr>
      <t>a</t>
    </r>
    <r>
      <rPr>
        <b/>
        <sz val="12"/>
        <color indexed="17"/>
        <rFont val="Times New Roman"/>
        <family val="1"/>
      </rPr>
      <t xml:space="preserve"> bekend zijn kun je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= mg, F</t>
    </r>
    <r>
      <rPr>
        <b/>
        <vertAlign val="subscript"/>
        <sz val="12"/>
        <color indexed="17"/>
        <rFont val="Times New Roman"/>
        <family val="1"/>
      </rPr>
      <t>sy</t>
    </r>
    <r>
      <rPr>
        <b/>
        <sz val="12"/>
        <color indexed="17"/>
        <rFont val="Times New Roman"/>
        <family val="1"/>
      </rPr>
      <t xml:space="preserve"> en dus ook F</t>
    </r>
    <r>
      <rPr>
        <b/>
        <vertAlign val="subscript"/>
        <sz val="12"/>
        <color indexed="17"/>
        <rFont val="Times New Roman"/>
        <family val="1"/>
      </rPr>
      <t>sx</t>
    </r>
    <r>
      <rPr>
        <b/>
        <sz val="12"/>
        <color indexed="17"/>
        <rFont val="Times New Roman"/>
        <family val="1"/>
      </rPr>
      <t xml:space="preserve"> berekenen.</t>
    </r>
  </si>
  <si>
    <t>Voorbeeld 2: De carrousel.</t>
  </si>
  <si>
    <t>Voorbeeld 3: Wielerpiste</t>
  </si>
  <si>
    <r>
      <t>Dan kun je F</t>
    </r>
    <r>
      <rPr>
        <b/>
        <vertAlign val="subscript"/>
        <sz val="12"/>
        <color indexed="17"/>
        <rFont val="Times New Roman"/>
        <family val="1"/>
      </rPr>
      <t>ny</t>
    </r>
    <r>
      <rPr>
        <b/>
        <sz val="12"/>
        <color indexed="17"/>
        <rFont val="Times New Roman"/>
        <family val="1"/>
      </rPr>
      <t xml:space="preserve"> tekenen want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ny</t>
    </r>
    <r>
      <rPr>
        <b/>
        <sz val="12"/>
        <color indexed="17"/>
        <rFont val="Times New Roman"/>
        <family val="1"/>
      </rPr>
      <t>.</t>
    </r>
  </si>
  <si>
    <r>
      <t>Vervolgens kun je F</t>
    </r>
    <r>
      <rPr>
        <b/>
        <vertAlign val="subscript"/>
        <sz val="12"/>
        <color indexed="17"/>
        <rFont val="Times New Roman"/>
        <family val="1"/>
      </rPr>
      <t>n</t>
    </r>
    <r>
      <rPr>
        <b/>
        <sz val="12"/>
        <color indexed="17"/>
        <rFont val="Times New Roman"/>
        <family val="1"/>
      </rPr>
      <t xml:space="preserve"> tekenen m.b.v. stippellijn 1.</t>
    </r>
  </si>
  <si>
    <t>(Fn staat altijd loodrecht op het steunvlak)</t>
  </si>
  <si>
    <r>
      <t>Tenslotte teken je F</t>
    </r>
    <r>
      <rPr>
        <b/>
        <vertAlign val="subscript"/>
        <sz val="12"/>
        <color indexed="17"/>
        <rFont val="Times New Roman"/>
        <family val="1"/>
      </rPr>
      <t>nx</t>
    </r>
    <r>
      <rPr>
        <b/>
        <sz val="12"/>
        <color indexed="17"/>
        <rFont val="Times New Roman"/>
        <family val="1"/>
      </rPr>
      <t xml:space="preserve"> m.b.v. stippellijn 2.</t>
    </r>
  </si>
  <si>
    <r>
      <t>De resulterende kracht (ofwel F</t>
    </r>
    <r>
      <rPr>
        <b/>
        <vertAlign val="subscript"/>
        <sz val="12"/>
        <color indexed="17"/>
        <rFont val="Times New Roman"/>
        <family val="1"/>
      </rPr>
      <t>r</t>
    </r>
    <r>
      <rPr>
        <b/>
        <sz val="12"/>
        <color indexed="17"/>
        <rFont val="Times New Roman"/>
        <family val="1"/>
      </rPr>
      <t xml:space="preserve"> ofwel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>) berekenen:</t>
    </r>
  </si>
  <si>
    <r>
      <t>Omdat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en F</t>
    </r>
    <r>
      <rPr>
        <b/>
        <vertAlign val="subscript"/>
        <sz val="12"/>
        <color indexed="17"/>
        <rFont val="Times New Roman"/>
        <family val="1"/>
      </rPr>
      <t>ny</t>
    </r>
    <r>
      <rPr>
        <b/>
        <sz val="12"/>
        <color indexed="17"/>
        <rFont val="Times New Roman"/>
        <family val="1"/>
      </rPr>
      <t xml:space="preserve"> samen 0 zijn is F</t>
    </r>
    <r>
      <rPr>
        <b/>
        <vertAlign val="subscript"/>
        <sz val="12"/>
        <color indexed="17"/>
        <rFont val="Times New Roman"/>
        <family val="1"/>
      </rPr>
      <t>r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nx</t>
    </r>
    <r>
      <rPr>
        <b/>
        <sz val="12"/>
        <color indexed="17"/>
        <rFont val="Times New Roman"/>
        <family val="1"/>
      </rPr>
      <t>.</t>
    </r>
  </si>
  <si>
    <r>
      <t>F</t>
    </r>
    <r>
      <rPr>
        <b/>
        <vertAlign val="subscript"/>
        <sz val="12"/>
        <color indexed="17"/>
        <rFont val="Times New Roman"/>
        <family val="1"/>
      </rPr>
      <t>nx</t>
    </r>
    <r>
      <rPr>
        <b/>
        <sz val="12"/>
        <color indexed="17"/>
        <rFont val="Times New Roman"/>
        <family val="1"/>
      </rPr>
      <t xml:space="preserve"> = mv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/r</t>
    </r>
  </si>
  <si>
    <r>
      <t xml:space="preserve">Als m en </t>
    </r>
    <r>
      <rPr>
        <b/>
        <sz val="12"/>
        <color indexed="17"/>
        <rFont val="Symbol"/>
        <family val="1"/>
      </rPr>
      <t>a</t>
    </r>
    <r>
      <rPr>
        <b/>
        <sz val="12"/>
        <color indexed="17"/>
        <rFont val="Times New Roman"/>
        <family val="1"/>
      </rPr>
      <t xml:space="preserve"> bekend zijn kun je F</t>
    </r>
    <r>
      <rPr>
        <b/>
        <vertAlign val="subscript"/>
        <sz val="12"/>
        <color indexed="17"/>
        <rFont val="Times New Roman"/>
        <family val="1"/>
      </rPr>
      <t>z</t>
    </r>
    <r>
      <rPr>
        <b/>
        <sz val="12"/>
        <color indexed="17"/>
        <rFont val="Times New Roman"/>
        <family val="1"/>
      </rPr>
      <t xml:space="preserve"> = mg, F</t>
    </r>
    <r>
      <rPr>
        <b/>
        <vertAlign val="subscript"/>
        <sz val="12"/>
        <color indexed="17"/>
        <rFont val="Times New Roman"/>
        <family val="1"/>
      </rPr>
      <t>ny</t>
    </r>
    <r>
      <rPr>
        <b/>
        <sz val="12"/>
        <color indexed="17"/>
        <rFont val="Times New Roman"/>
        <family val="1"/>
      </rPr>
      <t xml:space="preserve"> en dus ook F</t>
    </r>
    <r>
      <rPr>
        <b/>
        <vertAlign val="subscript"/>
        <sz val="12"/>
        <color indexed="17"/>
        <rFont val="Times New Roman"/>
        <family val="1"/>
      </rPr>
      <t>nx</t>
    </r>
    <r>
      <rPr>
        <b/>
        <sz val="12"/>
        <color indexed="17"/>
        <rFont val="Times New Roman"/>
        <family val="1"/>
      </rPr>
      <t xml:space="preserve"> berekenen.</t>
    </r>
  </si>
  <si>
    <t>N.B.:</t>
  </si>
  <si>
    <t>geen rekening te houden want bij een eenparige</t>
  </si>
  <si>
    <t>cirkelbeweging is v constant en dus is</t>
  </si>
  <si>
    <r>
      <t>F</t>
    </r>
    <r>
      <rPr>
        <b/>
        <vertAlign val="subscript"/>
        <sz val="12"/>
        <color indexed="17"/>
        <rFont val="Times New Roman"/>
        <family val="1"/>
      </rPr>
      <t>stuw</t>
    </r>
    <r>
      <rPr>
        <b/>
        <sz val="12"/>
        <color indexed="17"/>
        <rFont val="Times New Roman"/>
        <family val="1"/>
      </rPr>
      <t xml:space="preserve"> = F</t>
    </r>
    <r>
      <rPr>
        <b/>
        <vertAlign val="subscript"/>
        <sz val="12"/>
        <color indexed="17"/>
        <rFont val="Times New Roman"/>
        <family val="1"/>
      </rPr>
      <t>w,rol</t>
    </r>
    <r>
      <rPr>
        <b/>
        <sz val="12"/>
        <color indexed="17"/>
        <rFont val="Times New Roman"/>
        <family val="1"/>
      </rPr>
      <t xml:space="preserve"> + F</t>
    </r>
    <r>
      <rPr>
        <b/>
        <vertAlign val="subscript"/>
        <sz val="12"/>
        <color indexed="17"/>
        <rFont val="Times New Roman"/>
        <family val="1"/>
      </rPr>
      <t>w,lucht</t>
    </r>
    <r>
      <rPr>
        <b/>
        <sz val="12"/>
        <color indexed="17"/>
        <rFont val="Times New Roman"/>
        <family val="1"/>
      </rPr>
      <t>.</t>
    </r>
  </si>
  <si>
    <r>
      <t xml:space="preserve">Er is geen rekening gehouden met </t>
    </r>
    <r>
      <rPr>
        <b/>
        <u val="single"/>
        <sz val="12"/>
        <color indexed="17"/>
        <rFont val="Times New Roman"/>
        <family val="1"/>
      </rPr>
      <t>dwarswrijving</t>
    </r>
    <r>
      <rPr>
        <b/>
        <sz val="12"/>
        <color indexed="17"/>
        <rFont val="Times New Roman"/>
        <family val="1"/>
      </rPr>
      <t>.</t>
    </r>
  </si>
  <si>
    <r>
      <t xml:space="preserve">Met </t>
    </r>
    <r>
      <rPr>
        <b/>
        <u val="single"/>
        <sz val="12"/>
        <color indexed="17"/>
        <rFont val="Times New Roman"/>
        <family val="1"/>
      </rPr>
      <t>stuwkracht</t>
    </r>
    <r>
      <rPr>
        <b/>
        <sz val="12"/>
        <color indexed="17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rolweerstand</t>
    </r>
    <r>
      <rPr>
        <b/>
        <sz val="12"/>
        <color indexed="17"/>
        <rFont val="Times New Roman"/>
        <family val="1"/>
      </rPr>
      <t xml:space="preserve"> en </t>
    </r>
    <r>
      <rPr>
        <b/>
        <u val="single"/>
        <sz val="12"/>
        <color indexed="17"/>
        <rFont val="Times New Roman"/>
        <family val="1"/>
      </rPr>
      <t>rolwrijving</t>
    </r>
    <r>
      <rPr>
        <b/>
        <sz val="12"/>
        <color indexed="17"/>
        <rFont val="Times New Roman"/>
        <family val="1"/>
      </rPr>
      <t xml:space="preserve"> hoef je</t>
    </r>
  </si>
  <si>
    <t>Volgens BINAS geldt:</t>
  </si>
  <si>
    <r>
      <t>F</t>
    </r>
    <r>
      <rPr>
        <b/>
        <vertAlign val="subscript"/>
        <sz val="14"/>
        <color indexed="10"/>
        <rFont val="Times New Roman"/>
        <family val="1"/>
      </rPr>
      <t>mpz</t>
    </r>
    <r>
      <rPr>
        <b/>
        <sz val="14"/>
        <color indexed="10"/>
        <rFont val="Times New Roman"/>
        <family val="1"/>
      </rPr>
      <t xml:space="preserve"> = mv</t>
    </r>
    <r>
      <rPr>
        <b/>
        <vertAlign val="superscript"/>
        <sz val="14"/>
        <color indexed="10"/>
        <rFont val="Times New Roman"/>
        <family val="1"/>
      </rPr>
      <t>2</t>
    </r>
    <r>
      <rPr>
        <b/>
        <sz val="14"/>
        <color indexed="10"/>
        <rFont val="Times New Roman"/>
        <family val="1"/>
      </rPr>
      <t>/r</t>
    </r>
    <r>
      <rPr>
        <b/>
        <sz val="12"/>
        <color indexed="17"/>
        <rFont val="Times New Roman"/>
        <family val="1"/>
      </rPr>
      <t xml:space="preserve"> en </t>
    </r>
    <r>
      <rPr>
        <b/>
        <sz val="14"/>
        <color indexed="10"/>
        <rFont val="Times New Roman"/>
        <family val="1"/>
      </rPr>
      <t>F</t>
    </r>
    <r>
      <rPr>
        <b/>
        <vertAlign val="subscript"/>
        <sz val="14"/>
        <color indexed="10"/>
        <rFont val="Times New Roman"/>
        <family val="1"/>
      </rPr>
      <t>mpz</t>
    </r>
    <r>
      <rPr>
        <b/>
        <sz val="14"/>
        <color indexed="10"/>
        <rFont val="Times New Roman"/>
        <family val="1"/>
      </rPr>
      <t xml:space="preserve"> = m</t>
    </r>
    <r>
      <rPr>
        <b/>
        <sz val="14"/>
        <color indexed="10"/>
        <rFont val="Symbol"/>
        <family val="1"/>
      </rPr>
      <t>w</t>
    </r>
    <r>
      <rPr>
        <b/>
        <vertAlign val="superscript"/>
        <sz val="14"/>
        <color indexed="10"/>
        <rFont val="Times New Roman"/>
        <family val="1"/>
      </rPr>
      <t>2</t>
    </r>
    <r>
      <rPr>
        <b/>
        <sz val="14"/>
        <color indexed="10"/>
        <rFont val="Times New Roman"/>
        <family val="1"/>
      </rPr>
      <t>r</t>
    </r>
  </si>
  <si>
    <r>
      <t xml:space="preserve">Deze </t>
    </r>
    <r>
      <rPr>
        <b/>
        <u val="single"/>
        <sz val="12"/>
        <color indexed="17"/>
        <rFont val="Times New Roman"/>
        <family val="1"/>
      </rPr>
      <t>resulterende kracht F</t>
    </r>
    <r>
      <rPr>
        <b/>
        <u val="single"/>
        <vertAlign val="subscript"/>
        <sz val="12"/>
        <color indexed="17"/>
        <rFont val="Times New Roman"/>
        <family val="1"/>
      </rPr>
      <t>r</t>
    </r>
    <r>
      <rPr>
        <b/>
        <sz val="12"/>
        <color indexed="17"/>
        <rFont val="Times New Roman"/>
        <family val="1"/>
      </rPr>
      <t xml:space="preserve"> wordt de </t>
    </r>
    <r>
      <rPr>
        <b/>
        <u val="single"/>
        <sz val="12"/>
        <color indexed="17"/>
        <rFont val="Times New Roman"/>
        <family val="1"/>
      </rPr>
      <t>middelpuntzoekende kracht F</t>
    </r>
    <r>
      <rPr>
        <b/>
        <u val="single"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 xml:space="preserve"> genoemd.</t>
    </r>
  </si>
  <si>
    <r>
      <t xml:space="preserve">Bovendien geldt: </t>
    </r>
    <r>
      <rPr>
        <b/>
        <sz val="14"/>
        <color indexed="10"/>
        <rFont val="Times New Roman"/>
        <family val="1"/>
      </rPr>
      <t>v = 2</t>
    </r>
    <r>
      <rPr>
        <b/>
        <sz val="14"/>
        <color indexed="10"/>
        <rFont val="Symbol"/>
        <family val="1"/>
      </rPr>
      <t>p</t>
    </r>
    <r>
      <rPr>
        <b/>
        <sz val="14"/>
        <color indexed="10"/>
        <rFont val="Times New Roman"/>
        <family val="1"/>
      </rPr>
      <t>r/T</t>
    </r>
    <r>
      <rPr>
        <b/>
        <sz val="12"/>
        <color indexed="17"/>
        <rFont val="Times New Roman"/>
        <family val="1"/>
      </rPr>
      <t xml:space="preserve">, </t>
    </r>
    <r>
      <rPr>
        <b/>
        <sz val="14"/>
        <color indexed="10"/>
        <rFont val="Symbol"/>
        <family val="1"/>
      </rPr>
      <t>w</t>
    </r>
    <r>
      <rPr>
        <b/>
        <sz val="14"/>
        <color indexed="10"/>
        <rFont val="Times New Roman"/>
        <family val="1"/>
      </rPr>
      <t xml:space="preserve"> = 2</t>
    </r>
    <r>
      <rPr>
        <b/>
        <sz val="14"/>
        <color indexed="10"/>
        <rFont val="Symbol"/>
        <family val="1"/>
      </rPr>
      <t>p</t>
    </r>
    <r>
      <rPr>
        <b/>
        <sz val="14"/>
        <color indexed="10"/>
        <rFont val="Times New Roman"/>
        <family val="1"/>
      </rPr>
      <t>/T</t>
    </r>
    <r>
      <rPr>
        <b/>
        <sz val="12"/>
        <color indexed="17"/>
        <rFont val="Times New Roman"/>
        <family val="1"/>
      </rPr>
      <t xml:space="preserve"> en </t>
    </r>
    <r>
      <rPr>
        <b/>
        <sz val="14"/>
        <color indexed="10"/>
        <rFont val="Times New Roman"/>
        <family val="1"/>
      </rPr>
      <t xml:space="preserve">v = </t>
    </r>
    <r>
      <rPr>
        <b/>
        <sz val="14"/>
        <color indexed="10"/>
        <rFont val="Symbol"/>
        <family val="1"/>
      </rPr>
      <t>w</t>
    </r>
    <r>
      <rPr>
        <b/>
        <sz val="14"/>
        <color indexed="10"/>
        <rFont val="Times New Roman"/>
        <family val="1"/>
      </rPr>
      <t>r</t>
    </r>
  </si>
  <si>
    <r>
      <t xml:space="preserve">De eenheid van </t>
    </r>
    <r>
      <rPr>
        <b/>
        <sz val="12"/>
        <color indexed="17"/>
        <rFont val="Symbol"/>
        <family val="1"/>
      </rPr>
      <t>w</t>
    </r>
    <r>
      <rPr>
        <b/>
        <sz val="12"/>
        <color indexed="17"/>
        <rFont val="Times New Roman"/>
        <family val="1"/>
      </rPr>
      <t xml:space="preserve"> (hoeksnelheid) is rad/s.</t>
    </r>
  </si>
  <si>
    <t>Carrousel (het experiment)</t>
  </si>
  <si>
    <r>
      <t>w</t>
    </r>
    <r>
      <rPr>
        <sz val="10"/>
        <rFont val="Arial"/>
        <family val="0"/>
      </rPr>
      <t xml:space="preserve"> =</t>
    </r>
  </si>
  <si>
    <t>C=</t>
  </si>
  <si>
    <t>Lo=</t>
  </si>
  <si>
    <t>w</t>
  </si>
  <si>
    <t>koordlengte</t>
  </si>
  <si>
    <t>R =</t>
  </si>
  <si>
    <t>R schuifbalk</t>
  </si>
  <si>
    <t>R = Ophangpunt</t>
  </si>
  <si>
    <t>veer</t>
  </si>
  <si>
    <t>spiraalafst =</t>
  </si>
  <si>
    <t>halve aantal spiralen =</t>
  </si>
  <si>
    <t>x'</t>
  </si>
  <si>
    <t>START de rotatie en pas het toerental aan tot het koord verticaal hangt.</t>
  </si>
  <si>
    <r>
      <t>F</t>
    </r>
    <r>
      <rPr>
        <b/>
        <vertAlign val="subscript"/>
        <sz val="12"/>
        <color indexed="17"/>
        <rFont val="Times New Roman"/>
        <family val="1"/>
      </rPr>
      <t xml:space="preserve">v </t>
    </r>
    <r>
      <rPr>
        <b/>
        <sz val="12"/>
        <color indexed="17"/>
        <rFont val="Times New Roman"/>
        <family val="1"/>
      </rPr>
      <t>=</t>
    </r>
  </si>
  <si>
    <t>3D:</t>
  </si>
  <si>
    <t>hoeksnelheid</t>
  </si>
  <si>
    <t xml:space="preserve"> v</t>
  </si>
  <si>
    <t>Ophangpunt</t>
  </si>
  <si>
    <t>straal baan</t>
  </si>
  <si>
    <t>R-r</t>
  </si>
  <si>
    <t>L0 =</t>
  </si>
  <si>
    <t>h =</t>
  </si>
  <si>
    <t>slingerlengte =</t>
  </si>
  <si>
    <t>veerlengte onbelast =</t>
  </si>
  <si>
    <t>y massa</t>
  </si>
  <si>
    <r>
      <t>a</t>
    </r>
    <r>
      <rPr>
        <sz val="10"/>
        <rFont val="Arial"/>
        <family val="2"/>
      </rPr>
      <t xml:space="preserve"> (rad)</t>
    </r>
  </si>
  <si>
    <r>
      <t>D</t>
    </r>
    <r>
      <rPr>
        <sz val="10"/>
        <rFont val="Arial"/>
        <family val="0"/>
      </rPr>
      <t>h</t>
    </r>
  </si>
  <si>
    <t>Lveer</t>
  </si>
  <si>
    <t>Fv = c*(Lveer-Lo)</t>
  </si>
  <si>
    <r>
      <t>b</t>
    </r>
    <r>
      <rPr>
        <sz val="10"/>
        <rFont val="Arial"/>
        <family val="0"/>
      </rPr>
      <t xml:space="preserve"> (rad)</t>
    </r>
  </si>
  <si>
    <t>hoek veer en x-as</t>
  </si>
  <si>
    <t>Fvy</t>
  </si>
  <si>
    <t>Fvx=</t>
  </si>
  <si>
    <t>Fz</t>
  </si>
  <si>
    <t>Fmpz=Fvx+Fsx</t>
  </si>
  <si>
    <r>
      <t>h = L-</t>
    </r>
    <r>
      <rPr>
        <sz val="10"/>
        <rFont val="Symbol"/>
        <family val="1"/>
      </rPr>
      <t>D</t>
    </r>
    <r>
      <rPr>
        <sz val="10"/>
        <rFont val="Arial"/>
        <family val="0"/>
      </rPr>
      <t>h = -y</t>
    </r>
  </si>
  <si>
    <t>r = x</t>
  </si>
  <si>
    <t>&lt;y&gt;</t>
  </si>
  <si>
    <r>
      <t>D</t>
    </r>
    <r>
      <rPr>
        <sz val="10"/>
        <rFont val="Arial"/>
        <family val="0"/>
      </rPr>
      <t>h =</t>
    </r>
  </si>
  <si>
    <t>r = Lo tot R+0,1</t>
  </si>
  <si>
    <t>dr</t>
  </si>
  <si>
    <t>Klik op STOP en RESET.</t>
  </si>
  <si>
    <t>Kies een waarde voor R (de plaats van het ophangpunt).</t>
  </si>
  <si>
    <r>
      <t>Bepaal de waarde van T en noteer de waarde van r en F</t>
    </r>
    <r>
      <rPr>
        <b/>
        <vertAlign val="subscript"/>
        <sz val="12"/>
        <color indexed="17"/>
        <rFont val="Times New Roman"/>
        <family val="1"/>
      </rPr>
      <t>v</t>
    </r>
    <r>
      <rPr>
        <b/>
        <sz val="12"/>
        <color indexed="17"/>
        <rFont val="Times New Roman"/>
        <family val="1"/>
      </rPr>
      <t>.</t>
    </r>
  </si>
  <si>
    <t>Toerental instellen:</t>
  </si>
  <si>
    <r>
      <t>Onderzoek de invloed van het toerental op F</t>
    </r>
    <r>
      <rPr>
        <b/>
        <vertAlign val="subscript"/>
        <sz val="12"/>
        <color indexed="17"/>
        <rFont val="Times New Roman"/>
        <family val="1"/>
      </rPr>
      <t>mpz</t>
    </r>
    <r>
      <rPr>
        <b/>
        <sz val="12"/>
        <color indexed="17"/>
        <rFont val="Times New Roman"/>
        <family val="1"/>
      </rPr>
      <t>.</t>
    </r>
  </si>
  <si>
    <t>ampl. Staafpunt</t>
  </si>
  <si>
    <t>Ampl. ophangpunt</t>
  </si>
  <si>
    <t>aml. Massa =</t>
  </si>
  <si>
    <t>ampl</t>
  </si>
  <si>
    <t>baan massa</t>
  </si>
  <si>
    <t>spriraalstraal</t>
  </si>
  <si>
    <t>omhoog/omlaag spiraal</t>
  </si>
  <si>
    <t>Vertragen?</t>
  </si>
  <si>
    <t>N/m   Schuifbalk:</t>
  </si>
  <si>
    <t>C =</t>
  </si>
  <si>
    <t>Fsy = Fz+Fvy</t>
  </si>
  <si>
    <t>Schuifbalk=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</si>
</sst>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0"/>
    <numFmt numFmtId="165" formatCode=".00"/>
    <numFmt numFmtId="166" formatCode="0.0"/>
    <numFmt numFmtId="167" formatCode="0.0000"/>
    <numFmt numFmtId="168" formatCode="0.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000000000"/>
    <numFmt numFmtId="175" formatCode="_-* #,##0.000_-;_-* #,##0.000\-;_-* &quot;-&quot;??_-;_-@_-"/>
    <numFmt numFmtId="176" formatCode="_-* #,##0.000_-;_-* #,##0.000\-;_-* &quot;-&quot;???_-;_-@_-"/>
    <numFmt numFmtId="177" formatCode="_-* #,##0.0000_-;_-* #,##0.0000\-;_-* &quot;-&quot;??_-;_-@_-"/>
    <numFmt numFmtId="178" formatCode="0.00000E+00"/>
    <numFmt numFmtId="179" formatCode="_-* #,##0.0000_-;_-* #,##0.0000\-;_-* &quot;-&quot;????_-;_-@_-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0"/>
      <name val="Symbol"/>
      <family val="1"/>
    </font>
    <font>
      <b/>
      <sz val="12"/>
      <color indexed="17"/>
      <name val="Times New Roman"/>
      <family val="1"/>
    </font>
    <font>
      <sz val="12"/>
      <color indexed="10"/>
      <name val="Comic Sans MS"/>
      <family val="4"/>
    </font>
    <font>
      <sz val="12"/>
      <name val="Comic Sans MS"/>
      <family val="4"/>
    </font>
    <font>
      <sz val="12"/>
      <color indexed="17"/>
      <name val="Comic Sans MS"/>
      <family val="4"/>
    </font>
    <font>
      <b/>
      <sz val="10"/>
      <color indexed="10"/>
      <name val="Arial"/>
      <family val="2"/>
    </font>
    <font>
      <sz val="5.75"/>
      <name val="Arial"/>
      <family val="2"/>
    </font>
    <font>
      <b/>
      <sz val="10"/>
      <color indexed="10"/>
      <name val="Comic Sans MS"/>
      <family val="4"/>
    </font>
    <font>
      <b/>
      <i/>
      <sz val="9"/>
      <color indexed="58"/>
      <name val="Comic Sans MS"/>
      <family val="4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b/>
      <vertAlign val="subscript"/>
      <sz val="12"/>
      <color indexed="17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2"/>
      <color indexed="57"/>
      <name val="Times New Roman"/>
      <family val="1"/>
    </font>
    <font>
      <sz val="10"/>
      <color indexed="17"/>
      <name val="Arial"/>
      <family val="0"/>
    </font>
    <font>
      <b/>
      <vertAlign val="superscript"/>
      <sz val="12"/>
      <color indexed="17"/>
      <name val="Times New Roman"/>
      <family val="1"/>
    </font>
    <font>
      <b/>
      <sz val="12"/>
      <color indexed="17"/>
      <name val="Symbol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b/>
      <sz val="14"/>
      <color indexed="10"/>
      <name val="Symbol"/>
      <family val="1"/>
    </font>
    <font>
      <b/>
      <u val="single"/>
      <sz val="12"/>
      <color indexed="17"/>
      <name val="Times New Roman"/>
      <family val="1"/>
    </font>
    <font>
      <b/>
      <sz val="14"/>
      <color indexed="12"/>
      <name val="Times New Roman"/>
      <family val="1"/>
    </font>
    <font>
      <vertAlign val="subscript"/>
      <sz val="12"/>
      <color indexed="17"/>
      <name val="Comic Sans MS"/>
      <family val="4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vertAlign val="subscript"/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sz val="12"/>
      <name val="Symbol"/>
      <family val="1"/>
    </font>
    <font>
      <b/>
      <u val="single"/>
      <vertAlign val="subscript"/>
      <sz val="12"/>
      <color indexed="17"/>
      <name val="Times New Roman"/>
      <family val="1"/>
    </font>
    <font>
      <sz val="14"/>
      <name val="Comic Sans MS"/>
      <family val="4"/>
    </font>
    <font>
      <sz val="20"/>
      <color indexed="10"/>
      <name val="Comic Sans MS"/>
      <family val="4"/>
    </font>
    <font>
      <sz val="10"/>
      <color indexed="17"/>
      <name val="Times New Roman"/>
      <family val="1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6" fontId="0" fillId="2" borderId="0" xfId="0" applyNumberForma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 horizontal="left"/>
    </xf>
    <xf numFmtId="168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68" fontId="5" fillId="2" borderId="1" xfId="0" applyNumberFormat="1" applyFont="1" applyFill="1" applyBorder="1" applyAlignment="1">
      <alignment horizontal="left"/>
    </xf>
    <xf numFmtId="0" fontId="9" fillId="2" borderId="0" xfId="0" applyFont="1" applyFill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2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2" fontId="9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/>
    </xf>
    <xf numFmtId="2" fontId="13" fillId="2" borderId="0" xfId="0" applyNumberFormat="1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/>
    </xf>
    <xf numFmtId="0" fontId="14" fillId="2" borderId="0" xfId="0" applyFont="1" applyFill="1" applyAlignment="1">
      <alignment/>
    </xf>
    <xf numFmtId="168" fontId="14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168" fontId="15" fillId="2" borderId="0" xfId="0" applyNumberFormat="1" applyFont="1" applyFill="1" applyBorder="1" applyAlignment="1">
      <alignment horizontal="left"/>
    </xf>
    <xf numFmtId="167" fontId="5" fillId="2" borderId="1" xfId="0" applyNumberFormat="1" applyFont="1" applyFill="1" applyBorder="1" applyAlignment="1">
      <alignment horizontal="left"/>
    </xf>
    <xf numFmtId="166" fontId="1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3" xfId="0" applyFill="1" applyBorder="1" applyAlignment="1">
      <alignment/>
    </xf>
    <xf numFmtId="166" fontId="0" fillId="2" borderId="14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166" fontId="0" fillId="2" borderId="16" xfId="0" applyNumberForma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/>
    </xf>
    <xf numFmtId="2" fontId="17" fillId="2" borderId="0" xfId="0" applyNumberFormat="1" applyFont="1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4" fillId="2" borderId="0" xfId="0" applyFont="1" applyFill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/>
    </xf>
    <xf numFmtId="167" fontId="0" fillId="2" borderId="0" xfId="0" applyNumberFormat="1" applyFill="1" applyAlignment="1">
      <alignment horizontal="left"/>
    </xf>
    <xf numFmtId="168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 quotePrefix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168" fontId="5" fillId="2" borderId="1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168" fontId="14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175" fontId="1" fillId="2" borderId="0" xfId="15" applyNumberFormat="1" applyFon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/>
    </xf>
    <xf numFmtId="168" fontId="1" fillId="2" borderId="0" xfId="0" applyNumberFormat="1" applyFont="1" applyFill="1" applyAlignment="1">
      <alignment/>
    </xf>
    <xf numFmtId="177" fontId="0" fillId="2" borderId="0" xfId="0" applyNumberFormat="1" applyFill="1" applyAlignment="1">
      <alignment/>
    </xf>
    <xf numFmtId="0" fontId="26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5" fillId="2" borderId="2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37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43" fillId="2" borderId="0" xfId="0" applyFont="1" applyFill="1" applyAlignment="1">
      <alignment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2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 horizontal="left"/>
    </xf>
    <xf numFmtId="176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9" fillId="2" borderId="19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2" fontId="0" fillId="2" borderId="23" xfId="0" applyNumberFormat="1" applyFill="1" applyBorder="1" applyAlignment="1">
      <alignment horizontal="left"/>
    </xf>
    <xf numFmtId="168" fontId="0" fillId="2" borderId="24" xfId="0" applyNumberFormat="1" applyFill="1" applyBorder="1" applyAlignment="1">
      <alignment horizontal="left"/>
    </xf>
    <xf numFmtId="2" fontId="0" fillId="2" borderId="25" xfId="0" applyNumberFormat="1" applyFill="1" applyBorder="1" applyAlignment="1">
      <alignment horizontal="left"/>
    </xf>
    <xf numFmtId="168" fontId="0" fillId="2" borderId="26" xfId="0" applyNumberFormat="1" applyFill="1" applyBorder="1" applyAlignment="1">
      <alignment horizontal="left"/>
    </xf>
    <xf numFmtId="0" fontId="1" fillId="2" borderId="21" xfId="0" applyFont="1" applyFill="1" applyBorder="1" applyAlignment="1">
      <alignment/>
    </xf>
    <xf numFmtId="166" fontId="1" fillId="2" borderId="22" xfId="0" applyNumberFormat="1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0" fontId="0" fillId="2" borderId="22" xfId="0" applyFill="1" applyBorder="1" applyAlignment="1">
      <alignment/>
    </xf>
    <xf numFmtId="2" fontId="0" fillId="2" borderId="24" xfId="0" applyNumberFormat="1" applyFill="1" applyBorder="1" applyAlignment="1">
      <alignment horizontal="left"/>
    </xf>
    <xf numFmtId="2" fontId="0" fillId="2" borderId="26" xfId="0" applyNumberFormat="1" applyFill="1" applyBorder="1" applyAlignment="1">
      <alignment horizontal="left"/>
    </xf>
    <xf numFmtId="166" fontId="1" fillId="2" borderId="0" xfId="0" applyNumberFormat="1" applyFont="1" applyFill="1" applyAlignment="1">
      <alignment horizontal="left"/>
    </xf>
    <xf numFmtId="0" fontId="0" fillId="2" borderId="21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4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8" fontId="13" fillId="2" borderId="24" xfId="0" applyNumberFormat="1" applyFont="1" applyFill="1" applyBorder="1" applyAlignment="1">
      <alignment horizontal="left"/>
    </xf>
    <xf numFmtId="168" fontId="9" fillId="2" borderId="0" xfId="0" applyNumberFormat="1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5" fillId="2" borderId="28" xfId="0" applyFont="1" applyFill="1" applyBorder="1" applyAlignment="1">
      <alignment/>
    </xf>
    <xf numFmtId="0" fontId="44" fillId="2" borderId="0" xfId="0" applyFont="1" applyFill="1" applyAlignment="1">
      <alignment/>
    </xf>
    <xf numFmtId="2" fontId="5" fillId="2" borderId="28" xfId="0" applyNumberFormat="1" applyFont="1" applyFill="1" applyBorder="1" applyAlignment="1">
      <alignment horizontal="left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168" fontId="0" fillId="2" borderId="18" xfId="0" applyNumberFormat="1" applyFill="1" applyBorder="1" applyAlignment="1">
      <alignment horizontal="left"/>
    </xf>
    <xf numFmtId="167" fontId="1" fillId="2" borderId="18" xfId="0" applyNumberFormat="1" applyFont="1" applyFill="1" applyBorder="1" applyAlignment="1">
      <alignment horizontal="left"/>
    </xf>
    <xf numFmtId="167" fontId="4" fillId="2" borderId="0" xfId="0" applyNumberFormat="1" applyFont="1" applyFill="1" applyAlignment="1">
      <alignment horizontal="left"/>
    </xf>
    <xf numFmtId="168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8" fontId="0" fillId="2" borderId="0" xfId="0" applyNumberFormat="1" applyFill="1" applyBorder="1" applyAlignment="1">
      <alignment horizontal="left"/>
    </xf>
    <xf numFmtId="168" fontId="0" fillId="2" borderId="29" xfId="0" applyNumberForma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178" fontId="0" fillId="2" borderId="0" xfId="0" applyNumberFormat="1" applyFont="1" applyFill="1" applyAlignment="1">
      <alignment horizontal="center"/>
    </xf>
    <xf numFmtId="176" fontId="0" fillId="2" borderId="0" xfId="0" applyNumberFormat="1" applyFill="1" applyAlignment="1">
      <alignment horizontal="left"/>
    </xf>
    <xf numFmtId="0" fontId="0" fillId="2" borderId="23" xfId="0" applyFill="1" applyBorder="1" applyAlignment="1">
      <alignment/>
    </xf>
    <xf numFmtId="168" fontId="9" fillId="2" borderId="26" xfId="0" applyNumberFormat="1" applyFont="1" applyFill="1" applyBorder="1" applyAlignment="1">
      <alignment horizontal="left"/>
    </xf>
    <xf numFmtId="0" fontId="37" fillId="2" borderId="0" xfId="0" applyFont="1" applyFill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 quotePrefix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167" fontId="0" fillId="2" borderId="0" xfId="0" applyNumberFormat="1" applyFill="1" applyBorder="1" applyAlignment="1">
      <alignment horizontal="left"/>
    </xf>
    <xf numFmtId="168" fontId="1" fillId="2" borderId="0" xfId="0" applyNumberFormat="1" applyFont="1" applyFill="1" applyBorder="1" applyAlignment="1">
      <alignment horizontal="left"/>
    </xf>
    <xf numFmtId="172" fontId="0" fillId="2" borderId="0" xfId="0" applyNumberFormat="1" applyFont="1" applyFill="1" applyAlignment="1">
      <alignment horizontal="center"/>
    </xf>
    <xf numFmtId="11" fontId="0" fillId="2" borderId="0" xfId="0" applyNumberFormat="1" applyFill="1" applyAlignment="1">
      <alignment/>
    </xf>
    <xf numFmtId="168" fontId="45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6" fontId="5" fillId="2" borderId="28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ill="1" applyBorder="1" applyAlignment="1">
      <alignment/>
    </xf>
    <xf numFmtId="2" fontId="5" fillId="3" borderId="0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15"/>
          <c:w val="0.99025"/>
          <c:h val="0.96275"/>
        </c:manualLayout>
      </c:layout>
      <c:scatterChart>
        <c:scatterStyle val="lineMarker"/>
        <c:varyColors val="0"/>
        <c:ser>
          <c:idx val="5"/>
          <c:order val="0"/>
          <c:tx>
            <c:v>dwarsstang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carrousel!$AD$55:$AD$56</c:f>
              <c:numCache/>
            </c:numRef>
          </c:xVal>
          <c:yVal>
            <c:numRef>
              <c:f>carrousel!$AE$55:$AE$56</c:f>
              <c:numCache/>
            </c:numRef>
          </c:yVal>
          <c:smooth val="0"/>
        </c:ser>
        <c:ser>
          <c:idx val="3"/>
          <c:order val="1"/>
          <c:tx>
            <c:v>as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</a:ln>
            </c:spPr>
            <c:marker>
              <c:symbol val="square"/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carrousel!$AB$60:$AB$61</c:f>
              <c:numCache/>
            </c:numRef>
          </c:xVal>
          <c:yVal>
            <c:numRef>
              <c:f>carrousel!$AC$60:$AC$61</c:f>
              <c:numCache/>
            </c:numRef>
          </c:yVal>
          <c:smooth val="0"/>
        </c:ser>
        <c:ser>
          <c:idx val="0"/>
          <c:order val="2"/>
          <c:tx>
            <c:v>koord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carrousel!$AB$55:$AB$56</c:f>
              <c:numCache/>
            </c:numRef>
          </c:xVal>
          <c:yVal>
            <c:numRef>
              <c:f>carrousel!$AC$55:$AC$56</c:f>
              <c:numCache/>
            </c:numRef>
          </c:yVal>
          <c:smooth val="0"/>
        </c:ser>
        <c:ser>
          <c:idx val="1"/>
          <c:order val="3"/>
          <c:tx>
            <c:v>veer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carrousel!$BA$36:$BA$48</c:f>
              <c:numCache/>
            </c:numRef>
          </c:xVal>
          <c:yVal>
            <c:numRef>
              <c:f>carrousel!$BE$36:$BE$48</c:f>
              <c:numCache/>
            </c:numRef>
          </c:yVal>
          <c:smooth val="0"/>
        </c:ser>
        <c:ser>
          <c:idx val="2"/>
          <c:order val="4"/>
          <c:tx>
            <c:v>massa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carrousel!$AB$65</c:f>
              <c:numCache/>
            </c:numRef>
          </c:xVal>
          <c:yVal>
            <c:numRef>
              <c:f>carrousel!$AC$65</c:f>
              <c:numCache/>
            </c:numRef>
          </c:yVal>
          <c:smooth val="0"/>
        </c:ser>
        <c:axId val="15411963"/>
        <c:axId val="4489940"/>
      </c:scatterChart>
      <c:valAx>
        <c:axId val="15411963"/>
        <c:scaling>
          <c:orientation val="minMax"/>
          <c:max val="1.4"/>
          <c:min val="-1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9940"/>
        <c:crosses val="autoZero"/>
        <c:crossBetween val="midCat"/>
        <c:dispUnits/>
        <c:majorUnit val="0.1"/>
      </c:valAx>
      <c:valAx>
        <c:axId val="4489940"/>
        <c:scaling>
          <c:orientation val="minMax"/>
          <c:max val="0.1"/>
          <c:min val="-1.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11963"/>
        <c:crosses val="autoZero"/>
        <c:crossBetween val="midCat"/>
        <c:dispUnits/>
        <c:majorUnit val="0.1"/>
      </c:valAx>
      <c:spPr>
        <a:noFill/>
        <a:ln w="12700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025"/>
          <c:w val="0.989"/>
          <c:h val="0.9595"/>
        </c:manualLayout>
      </c:layout>
      <c:scatterChart>
        <c:scatterStyle val="lineMarker"/>
        <c:varyColors val="0"/>
        <c:ser>
          <c:idx val="1"/>
          <c:order val="0"/>
          <c:tx>
            <c:v>massa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'auto in de bocht'!$AB$78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'auto in de bocht'!$AC$78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v>dwarsstang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bocht'!$AD$82:$AD$83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bocht'!$AE$82:$AE$83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as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'auto in de bocht'!$AB$87:$AB$88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bocht'!$AC$87:$AC$88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v>koord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bocht'!$AB$82:$AB$83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bocht'!$AC$82:$AC$83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v>unster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bocht'!$AG$87:$AG$92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'auto in de bocht'!$AH$87:$AH$92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v>unster auto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bocht'!$AG$96:$AG$97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bocht'!$AH$96:$AH$97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wijzer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bocht'!$AG$100:$AG$101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bocht'!$AH$100:$AH$101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stang unster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bocht'!$AG$105:$AG$106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bocht'!$AH$105:$AH$106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0-stand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bocht'!$AG$78:$AG$79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bocht'!$AH$78:$AH$79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drager unster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0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'auto in de bocht'!$AG$111:$AG$113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'auto in de bocht'!$AH$111:$AH$113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2 klemmen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'auto in de bocht'!$AG$115:$AG$116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bocht'!$AH$115:$AH$116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spierkracht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 in de bocht'!$AG$121:$AG$122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'auto in de bocht'!$AH$121:$AH$122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0409461"/>
        <c:axId val="28140830"/>
      </c:scatterChart>
      <c:valAx>
        <c:axId val="40409461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8140830"/>
        <c:crosses val="autoZero"/>
        <c:crossBetween val="midCat"/>
        <c:dispUnits/>
        <c:majorUnit val="0.1"/>
      </c:valAx>
      <c:valAx>
        <c:axId val="28140830"/>
        <c:scaling>
          <c:orientation val="minMax"/>
          <c:max val="0.1"/>
          <c:min val="-1.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0409461"/>
        <c:crosses val="autoZero"/>
        <c:crossBetween val="midCat"/>
        <c:dispUnits/>
        <c:majorUnit val="0.1"/>
      </c:valAx>
      <c:spPr>
        <a:noFill/>
        <a:ln w="12700">
          <a:solidFill>
            <a:srgbClr val="C0C0C0"/>
          </a:solidFill>
          <a:prstDash val="sysDot"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6.emf" /><Relationship Id="rId3" Type="http://schemas.openxmlformats.org/officeDocument/2006/relationships/image" Target="../media/image14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chart" Target="/xl/charts/chart1.xml" /><Relationship Id="rId7" Type="http://schemas.openxmlformats.org/officeDocument/2006/relationships/image" Target="../media/image10.emf" /><Relationship Id="rId8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chart" Target="/xl/charts/chart2.xml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3</xdr:row>
      <xdr:rowOff>57150</xdr:rowOff>
    </xdr:from>
    <xdr:to>
      <xdr:col>12</xdr:col>
      <xdr:colOff>85725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628650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27</xdr:row>
      <xdr:rowOff>161925</xdr:rowOff>
    </xdr:from>
    <xdr:to>
      <xdr:col>16</xdr:col>
      <xdr:colOff>76200</xdr:colOff>
      <xdr:row>42</xdr:row>
      <xdr:rowOff>95250</xdr:rowOff>
    </xdr:to>
    <xdr:grpSp>
      <xdr:nvGrpSpPr>
        <xdr:cNvPr id="1" name="Group 68"/>
        <xdr:cNvGrpSpPr>
          <a:grpSpLocks/>
        </xdr:cNvGrpSpPr>
      </xdr:nvGrpSpPr>
      <xdr:grpSpPr>
        <a:xfrm>
          <a:off x="771525" y="5448300"/>
          <a:ext cx="8648700" cy="2971800"/>
          <a:chOff x="81" y="596"/>
          <a:chExt cx="908" cy="312"/>
        </a:xfrm>
        <a:solidFill>
          <a:srgbClr val="FFFFFF"/>
        </a:solidFill>
      </xdr:grpSpPr>
      <xdr:grpSp>
        <xdr:nvGrpSpPr>
          <xdr:cNvPr id="2" name="Group 39"/>
          <xdr:cNvGrpSpPr>
            <a:grpSpLocks/>
          </xdr:cNvGrpSpPr>
        </xdr:nvGrpSpPr>
        <xdr:grpSpPr>
          <a:xfrm>
            <a:off x="81" y="596"/>
            <a:ext cx="354" cy="272"/>
            <a:chOff x="254" y="558"/>
            <a:chExt cx="354" cy="272"/>
          </a:xfrm>
          <a:solidFill>
            <a:srgbClr val="FFFFFF"/>
          </a:solidFill>
        </xdr:grpSpPr>
        <xdr:grpSp>
          <xdr:nvGrpSpPr>
            <xdr:cNvPr id="3" name="Group 25"/>
            <xdr:cNvGrpSpPr>
              <a:grpSpLocks/>
            </xdr:cNvGrpSpPr>
          </xdr:nvGrpSpPr>
          <xdr:grpSpPr>
            <a:xfrm>
              <a:off x="254" y="558"/>
              <a:ext cx="307" cy="272"/>
              <a:chOff x="254" y="558"/>
              <a:chExt cx="307" cy="272"/>
            </a:xfrm>
            <a:solidFill>
              <a:srgbClr val="FFFFFF"/>
            </a:solidFill>
          </xdr:grpSpPr>
          <xdr:sp>
            <xdr:nvSpPr>
              <xdr:cNvPr id="4" name="AutoShape 21"/>
              <xdr:cNvSpPr>
                <a:spLocks/>
              </xdr:cNvSpPr>
            </xdr:nvSpPr>
            <xdr:spPr>
              <a:xfrm>
                <a:off x="400" y="558"/>
                <a:ext cx="42" cy="270"/>
              </a:xfrm>
              <a:custGeom>
                <a:pathLst>
                  <a:path h="270" w="42">
                    <a:moveTo>
                      <a:pt x="42" y="0"/>
                    </a:moveTo>
                    <a:lnTo>
                      <a:pt x="0" y="0"/>
                    </a:lnTo>
                    <a:lnTo>
                      <a:pt x="0" y="270"/>
                    </a:lnTo>
                  </a:path>
                </a:pathLst>
              </a:cu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Line 22"/>
              <xdr:cNvSpPr>
                <a:spLocks/>
              </xdr:cNvSpPr>
            </xdr:nvSpPr>
            <xdr:spPr>
              <a:xfrm>
                <a:off x="254" y="830"/>
                <a:ext cx="292" cy="0"/>
              </a:xfrm>
              <a:prstGeom prst="line">
                <a:avLst/>
              </a:prstGeom>
              <a:noFill/>
              <a:ln w="762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23"/>
              <xdr:cNvSpPr>
                <a:spLocks/>
              </xdr:cNvSpPr>
            </xdr:nvSpPr>
            <xdr:spPr>
              <a:xfrm>
                <a:off x="442" y="558"/>
                <a:ext cx="115" cy="153"/>
              </a:xfrm>
              <a:prstGeom prst="line">
                <a:avLst/>
              </a:prstGeom>
              <a:noFill/>
              <a:ln w="19050" cmpd="sng">
                <a:solidFill>
                  <a:srgbClr val="9933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Oval 24"/>
              <xdr:cNvSpPr>
                <a:spLocks noChangeAspect="1"/>
              </xdr:cNvSpPr>
            </xdr:nvSpPr>
            <xdr:spPr>
              <a:xfrm>
                <a:off x="553" y="707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78" y="588"/>
              <a:ext cx="230" cy="222"/>
              <a:chOff x="378" y="589"/>
              <a:chExt cx="230" cy="222"/>
            </a:xfrm>
            <a:solidFill>
              <a:srgbClr val="FFFFFF"/>
            </a:solidFill>
          </xdr:grpSpPr>
          <xdr:sp>
            <xdr:nvSpPr>
              <xdr:cNvPr id="9" name="Line 30"/>
              <xdr:cNvSpPr>
                <a:spLocks/>
              </xdr:cNvSpPr>
            </xdr:nvSpPr>
            <xdr:spPr>
              <a:xfrm>
                <a:off x="400" y="712"/>
                <a:ext cx="158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TextBox 1"/>
              <xdr:cNvSpPr txBox="1">
                <a:spLocks noChangeArrowheads="1"/>
              </xdr:cNvSpPr>
            </xdr:nvSpPr>
            <xdr:spPr>
              <a:xfrm>
                <a:off x="378" y="700"/>
                <a:ext cx="31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M</a:t>
                </a:r>
              </a:p>
            </xdr:txBody>
          </xdr:sp>
          <xdr:sp>
            <xdr:nvSpPr>
              <xdr:cNvPr id="11" name="Line 26"/>
              <xdr:cNvSpPr>
                <a:spLocks/>
              </xdr:cNvSpPr>
            </xdr:nvSpPr>
            <xdr:spPr>
              <a:xfrm flipH="1" flipV="1">
                <a:off x="483" y="613"/>
                <a:ext cx="74" cy="98"/>
              </a:xfrm>
              <a:prstGeom prst="line">
                <a:avLst/>
              </a:prstGeom>
              <a:noFill/>
              <a:ln w="28575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27"/>
              <xdr:cNvSpPr>
                <a:spLocks/>
              </xdr:cNvSpPr>
            </xdr:nvSpPr>
            <xdr:spPr>
              <a:xfrm flipH="1">
                <a:off x="484" y="712"/>
                <a:ext cx="73" cy="0"/>
              </a:xfrm>
              <a:prstGeom prst="line">
                <a:avLst/>
              </a:prstGeom>
              <a:noFill/>
              <a:ln w="28575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28"/>
              <xdr:cNvSpPr>
                <a:spLocks/>
              </xdr:cNvSpPr>
            </xdr:nvSpPr>
            <xdr:spPr>
              <a:xfrm flipV="1">
                <a:off x="558" y="613"/>
                <a:ext cx="0" cy="98"/>
              </a:xfrm>
              <a:prstGeom prst="line">
                <a:avLst/>
              </a:prstGeom>
              <a:noFill/>
              <a:ln w="28575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AutoShape 29"/>
              <xdr:cNvSpPr>
                <a:spLocks/>
              </xdr:cNvSpPr>
            </xdr:nvSpPr>
            <xdr:spPr>
              <a:xfrm>
                <a:off x="482" y="613"/>
                <a:ext cx="77" cy="100"/>
              </a:xfrm>
              <a:custGeom>
                <a:pathLst>
                  <a:path h="100" w="77">
                    <a:moveTo>
                      <a:pt x="77" y="0"/>
                    </a:moveTo>
                    <a:lnTo>
                      <a:pt x="0" y="0"/>
                    </a:lnTo>
                    <a:lnTo>
                      <a:pt x="2" y="100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TextBox 31"/>
              <xdr:cNvSpPr txBox="1">
                <a:spLocks noChangeArrowheads="1"/>
              </xdr:cNvSpPr>
            </xdr:nvSpPr>
            <xdr:spPr>
              <a:xfrm>
                <a:off x="502" y="713"/>
                <a:ext cx="47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Fsx</a:t>
                </a:r>
              </a:p>
            </xdr:txBody>
          </xdr:sp>
          <xdr:sp>
            <xdr:nvSpPr>
              <xdr:cNvPr id="16" name="TextBox 32"/>
              <xdr:cNvSpPr txBox="1">
                <a:spLocks noChangeArrowheads="1"/>
              </xdr:cNvSpPr>
            </xdr:nvSpPr>
            <xdr:spPr>
              <a:xfrm>
                <a:off x="561" y="767"/>
                <a:ext cx="47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Fz</a:t>
                </a:r>
              </a:p>
            </xdr:txBody>
          </xdr:sp>
          <xdr:sp>
            <xdr:nvSpPr>
              <xdr:cNvPr id="17" name="TextBox 33"/>
              <xdr:cNvSpPr txBox="1">
                <a:spLocks noChangeArrowheads="1"/>
              </xdr:cNvSpPr>
            </xdr:nvSpPr>
            <xdr:spPr>
              <a:xfrm>
                <a:off x="479" y="589"/>
                <a:ext cx="47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Fs</a:t>
                </a:r>
              </a:p>
            </xdr:txBody>
          </xdr:sp>
          <xdr:sp>
            <xdr:nvSpPr>
              <xdr:cNvPr id="18" name="TextBox 34"/>
              <xdr:cNvSpPr txBox="1">
                <a:spLocks noChangeArrowheads="1"/>
              </xdr:cNvSpPr>
            </xdr:nvSpPr>
            <xdr:spPr>
              <a:xfrm>
                <a:off x="560" y="622"/>
                <a:ext cx="47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Fsy</a:t>
                </a:r>
              </a:p>
            </xdr:txBody>
          </xdr:sp>
          <xdr:sp>
            <xdr:nvSpPr>
              <xdr:cNvPr id="19" name="Line 35"/>
              <xdr:cNvSpPr>
                <a:spLocks/>
              </xdr:cNvSpPr>
            </xdr:nvSpPr>
            <xdr:spPr>
              <a:xfrm>
                <a:off x="558" y="711"/>
                <a:ext cx="0" cy="100"/>
              </a:xfrm>
              <a:prstGeom prst="line">
                <a:avLst/>
              </a:prstGeom>
              <a:noFill/>
              <a:ln w="28575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AutoShape 36"/>
              <xdr:cNvSpPr>
                <a:spLocks/>
              </xdr:cNvSpPr>
            </xdr:nvSpPr>
            <xdr:spPr>
              <a:xfrm>
                <a:off x="550" y="752"/>
                <a:ext cx="18" cy="9"/>
              </a:xfrm>
              <a:custGeom>
                <a:pathLst>
                  <a:path h="9" w="18">
                    <a:moveTo>
                      <a:pt x="18" y="9"/>
                    </a:moveTo>
                    <a:lnTo>
                      <a:pt x="0" y="5"/>
                    </a:lnTo>
                    <a:lnTo>
                      <a:pt x="18" y="0"/>
                    </a:lnTo>
                  </a:path>
                </a:pathLst>
              </a:custGeom>
              <a:noFill/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AutoShape 37"/>
              <xdr:cNvSpPr>
                <a:spLocks/>
              </xdr:cNvSpPr>
            </xdr:nvSpPr>
            <xdr:spPr>
              <a:xfrm>
                <a:off x="549" y="654"/>
                <a:ext cx="18" cy="9"/>
              </a:xfrm>
              <a:custGeom>
                <a:pathLst>
                  <a:path h="9" w="18">
                    <a:moveTo>
                      <a:pt x="18" y="9"/>
                    </a:moveTo>
                    <a:lnTo>
                      <a:pt x="0" y="5"/>
                    </a:lnTo>
                    <a:lnTo>
                      <a:pt x="18" y="0"/>
                    </a:lnTo>
                  </a:path>
                </a:pathLst>
              </a:custGeom>
              <a:noFill/>
              <a:ln w="1905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2" name="Group 65"/>
          <xdr:cNvGrpSpPr>
            <a:grpSpLocks/>
          </xdr:cNvGrpSpPr>
        </xdr:nvGrpSpPr>
        <xdr:grpSpPr>
          <a:xfrm>
            <a:off x="536" y="597"/>
            <a:ext cx="453" cy="272"/>
            <a:chOff x="536" y="640"/>
            <a:chExt cx="453" cy="272"/>
          </a:xfrm>
          <a:solidFill>
            <a:srgbClr val="FFFFFF"/>
          </a:solidFill>
        </xdr:grpSpPr>
        <xdr:grpSp>
          <xdr:nvGrpSpPr>
            <xdr:cNvPr id="23" name="Group 40"/>
            <xdr:cNvGrpSpPr>
              <a:grpSpLocks/>
            </xdr:cNvGrpSpPr>
          </xdr:nvGrpSpPr>
          <xdr:grpSpPr>
            <a:xfrm>
              <a:off x="536" y="640"/>
              <a:ext cx="354" cy="272"/>
              <a:chOff x="254" y="558"/>
              <a:chExt cx="354" cy="272"/>
            </a:xfrm>
            <a:solidFill>
              <a:srgbClr val="FFFFFF"/>
            </a:solidFill>
          </xdr:grpSpPr>
          <xdr:grpSp>
            <xdr:nvGrpSpPr>
              <xdr:cNvPr id="24" name="Group 41"/>
              <xdr:cNvGrpSpPr>
                <a:grpSpLocks/>
              </xdr:cNvGrpSpPr>
            </xdr:nvGrpSpPr>
            <xdr:grpSpPr>
              <a:xfrm>
                <a:off x="254" y="558"/>
                <a:ext cx="307" cy="272"/>
                <a:chOff x="254" y="558"/>
                <a:chExt cx="307" cy="272"/>
              </a:xfrm>
              <a:solidFill>
                <a:srgbClr val="FFFFFF"/>
              </a:solidFill>
            </xdr:grpSpPr>
            <xdr:sp>
              <xdr:nvSpPr>
                <xdr:cNvPr id="25" name="AutoShape 42"/>
                <xdr:cNvSpPr>
                  <a:spLocks/>
                </xdr:cNvSpPr>
              </xdr:nvSpPr>
              <xdr:spPr>
                <a:xfrm>
                  <a:off x="400" y="558"/>
                  <a:ext cx="42" cy="270"/>
                </a:xfrm>
                <a:custGeom>
                  <a:pathLst>
                    <a:path h="270" w="42">
                      <a:moveTo>
                        <a:pt x="42" y="0"/>
                      </a:moveTo>
                      <a:lnTo>
                        <a:pt x="0" y="0"/>
                      </a:lnTo>
                      <a:lnTo>
                        <a:pt x="0" y="270"/>
                      </a:lnTo>
                    </a:path>
                  </a:pathLst>
                </a:custGeom>
                <a:noFill/>
                <a:ln w="285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Line 43"/>
                <xdr:cNvSpPr>
                  <a:spLocks/>
                </xdr:cNvSpPr>
              </xdr:nvSpPr>
              <xdr:spPr>
                <a:xfrm>
                  <a:off x="254" y="830"/>
                  <a:ext cx="292" cy="0"/>
                </a:xfrm>
                <a:prstGeom prst="line">
                  <a:avLst/>
                </a:prstGeom>
                <a:noFill/>
                <a:ln w="762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Line 44"/>
                <xdr:cNvSpPr>
                  <a:spLocks/>
                </xdr:cNvSpPr>
              </xdr:nvSpPr>
              <xdr:spPr>
                <a:xfrm>
                  <a:off x="442" y="558"/>
                  <a:ext cx="115" cy="153"/>
                </a:xfrm>
                <a:prstGeom prst="line">
                  <a:avLst/>
                </a:prstGeom>
                <a:noFill/>
                <a:ln w="19050" cmpd="sng">
                  <a:solidFill>
                    <a:srgbClr val="9933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Oval 45"/>
                <xdr:cNvSpPr>
                  <a:spLocks noChangeAspect="1"/>
                </xdr:cNvSpPr>
              </xdr:nvSpPr>
              <xdr:spPr>
                <a:xfrm>
                  <a:off x="553" y="707"/>
                  <a:ext cx="8" cy="8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9" name="Group 46"/>
              <xdr:cNvGrpSpPr>
                <a:grpSpLocks/>
              </xdr:cNvGrpSpPr>
            </xdr:nvGrpSpPr>
            <xdr:grpSpPr>
              <a:xfrm>
                <a:off x="378" y="588"/>
                <a:ext cx="230" cy="222"/>
                <a:chOff x="378" y="589"/>
                <a:chExt cx="230" cy="222"/>
              </a:xfrm>
              <a:solidFill>
                <a:srgbClr val="FFFFFF"/>
              </a:solidFill>
            </xdr:grpSpPr>
            <xdr:sp>
              <xdr:nvSpPr>
                <xdr:cNvPr id="30" name="Line 47"/>
                <xdr:cNvSpPr>
                  <a:spLocks/>
                </xdr:cNvSpPr>
              </xdr:nvSpPr>
              <xdr:spPr>
                <a:xfrm>
                  <a:off x="400" y="712"/>
                  <a:ext cx="158" cy="0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TextBox 48"/>
                <xdr:cNvSpPr txBox="1">
                  <a:spLocks noChangeArrowheads="1"/>
                </xdr:cNvSpPr>
              </xdr:nvSpPr>
              <xdr:spPr>
                <a:xfrm>
                  <a:off x="378" y="700"/>
                  <a:ext cx="31" cy="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M</a:t>
                  </a:r>
                </a:p>
              </xdr:txBody>
            </xdr:sp>
            <xdr:sp>
              <xdr:nvSpPr>
                <xdr:cNvPr id="32" name="Line 49"/>
                <xdr:cNvSpPr>
                  <a:spLocks/>
                </xdr:cNvSpPr>
              </xdr:nvSpPr>
              <xdr:spPr>
                <a:xfrm flipH="1" flipV="1">
                  <a:off x="483" y="613"/>
                  <a:ext cx="74" cy="98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" name="Line 50"/>
                <xdr:cNvSpPr>
                  <a:spLocks/>
                </xdr:cNvSpPr>
              </xdr:nvSpPr>
              <xdr:spPr>
                <a:xfrm flipH="1">
                  <a:off x="484" y="712"/>
                  <a:ext cx="73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Line 51"/>
                <xdr:cNvSpPr>
                  <a:spLocks/>
                </xdr:cNvSpPr>
              </xdr:nvSpPr>
              <xdr:spPr>
                <a:xfrm flipV="1">
                  <a:off x="558" y="613"/>
                  <a:ext cx="0" cy="98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AutoShape 52"/>
                <xdr:cNvSpPr>
                  <a:spLocks/>
                </xdr:cNvSpPr>
              </xdr:nvSpPr>
              <xdr:spPr>
                <a:xfrm>
                  <a:off x="482" y="613"/>
                  <a:ext cx="77" cy="100"/>
                </a:xfrm>
                <a:custGeom>
                  <a:pathLst>
                    <a:path h="100" w="77">
                      <a:moveTo>
                        <a:pt x="77" y="0"/>
                      </a:moveTo>
                      <a:lnTo>
                        <a:pt x="0" y="0"/>
                      </a:lnTo>
                      <a:lnTo>
                        <a:pt x="2" y="100"/>
                      </a:ln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TextBox 53"/>
                <xdr:cNvSpPr txBox="1">
                  <a:spLocks noChangeArrowheads="1"/>
                </xdr:cNvSpPr>
              </xdr:nvSpPr>
              <xdr:spPr>
                <a:xfrm>
                  <a:off x="502" y="713"/>
                  <a:ext cx="47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FF"/>
                      </a:solidFill>
                    </a:rPr>
                    <a:t>Fsx</a:t>
                  </a:r>
                </a:p>
              </xdr:txBody>
            </xdr:sp>
            <xdr:sp>
              <xdr:nvSpPr>
                <xdr:cNvPr id="37" name="TextBox 54"/>
                <xdr:cNvSpPr txBox="1">
                  <a:spLocks noChangeArrowheads="1"/>
                </xdr:cNvSpPr>
              </xdr:nvSpPr>
              <xdr:spPr>
                <a:xfrm>
                  <a:off x="561" y="767"/>
                  <a:ext cx="47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FF"/>
                      </a:solidFill>
                    </a:rPr>
                    <a:t>Fz</a:t>
                  </a:r>
                </a:p>
              </xdr:txBody>
            </xdr:sp>
            <xdr:sp>
              <xdr:nvSpPr>
                <xdr:cNvPr id="38" name="TextBox 55"/>
                <xdr:cNvSpPr txBox="1">
                  <a:spLocks noChangeArrowheads="1"/>
                </xdr:cNvSpPr>
              </xdr:nvSpPr>
              <xdr:spPr>
                <a:xfrm>
                  <a:off x="479" y="589"/>
                  <a:ext cx="47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FF"/>
                      </a:solidFill>
                    </a:rPr>
                    <a:t>Fs</a:t>
                  </a:r>
                </a:p>
              </xdr:txBody>
            </xdr:sp>
            <xdr:sp>
              <xdr:nvSpPr>
                <xdr:cNvPr id="39" name="TextBox 56"/>
                <xdr:cNvSpPr txBox="1">
                  <a:spLocks noChangeArrowheads="1"/>
                </xdr:cNvSpPr>
              </xdr:nvSpPr>
              <xdr:spPr>
                <a:xfrm>
                  <a:off x="560" y="622"/>
                  <a:ext cx="47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FF"/>
                      </a:solidFill>
                    </a:rPr>
                    <a:t>Fsy</a:t>
                  </a:r>
                </a:p>
              </xdr:txBody>
            </xdr:sp>
            <xdr:sp>
              <xdr:nvSpPr>
                <xdr:cNvPr id="40" name="Line 57"/>
                <xdr:cNvSpPr>
                  <a:spLocks/>
                </xdr:cNvSpPr>
              </xdr:nvSpPr>
              <xdr:spPr>
                <a:xfrm>
                  <a:off x="558" y="711"/>
                  <a:ext cx="0" cy="100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1" name="AutoShape 58"/>
                <xdr:cNvSpPr>
                  <a:spLocks/>
                </xdr:cNvSpPr>
              </xdr:nvSpPr>
              <xdr:spPr>
                <a:xfrm>
                  <a:off x="550" y="752"/>
                  <a:ext cx="18" cy="9"/>
                </a:xfrm>
                <a:custGeom>
                  <a:pathLst>
                    <a:path h="9" w="18">
                      <a:moveTo>
                        <a:pt x="18" y="9"/>
                      </a:moveTo>
                      <a:lnTo>
                        <a:pt x="0" y="5"/>
                      </a:lnTo>
                      <a:lnTo>
                        <a:pt x="18" y="0"/>
                      </a:lnTo>
                    </a:path>
                  </a:pathLst>
                </a:custGeom>
                <a:noFill/>
                <a:ln w="19050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2" name="AutoShape 59"/>
                <xdr:cNvSpPr>
                  <a:spLocks/>
                </xdr:cNvSpPr>
              </xdr:nvSpPr>
              <xdr:spPr>
                <a:xfrm>
                  <a:off x="549" y="654"/>
                  <a:ext cx="18" cy="9"/>
                </a:xfrm>
                <a:custGeom>
                  <a:pathLst>
                    <a:path h="9" w="18">
                      <a:moveTo>
                        <a:pt x="18" y="9"/>
                      </a:moveTo>
                      <a:lnTo>
                        <a:pt x="0" y="5"/>
                      </a:lnTo>
                      <a:lnTo>
                        <a:pt x="18" y="0"/>
                      </a:lnTo>
                    </a:path>
                  </a:pathLst>
                </a:custGeom>
                <a:noFill/>
                <a:ln w="19050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43" name="Group 64"/>
            <xdr:cNvGrpSpPr>
              <a:grpSpLocks/>
            </xdr:cNvGrpSpPr>
          </xdr:nvGrpSpPr>
          <xdr:grpSpPr>
            <a:xfrm>
              <a:off x="840" y="782"/>
              <a:ext cx="149" cy="20"/>
              <a:chOff x="840" y="782"/>
              <a:chExt cx="149" cy="20"/>
            </a:xfrm>
            <a:solidFill>
              <a:srgbClr val="FFFFFF"/>
            </a:solidFill>
          </xdr:grpSpPr>
          <xdr:sp>
            <xdr:nvSpPr>
              <xdr:cNvPr id="44" name="Line 61"/>
              <xdr:cNvSpPr>
                <a:spLocks/>
              </xdr:cNvSpPr>
            </xdr:nvSpPr>
            <xdr:spPr>
              <a:xfrm>
                <a:off x="840" y="792"/>
                <a:ext cx="130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Oval 62"/>
              <xdr:cNvSpPr>
                <a:spLocks noChangeAspect="1"/>
              </xdr:cNvSpPr>
            </xdr:nvSpPr>
            <xdr:spPr>
              <a:xfrm>
                <a:off x="969" y="782"/>
                <a:ext cx="20" cy="20"/>
              </a:xfrm>
              <a:prstGeom prst="ellips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Rectangle 60"/>
              <xdr:cNvSpPr>
                <a:spLocks/>
              </xdr:cNvSpPr>
            </xdr:nvSpPr>
            <xdr:spPr>
              <a:xfrm>
                <a:off x="879" y="783"/>
                <a:ext cx="72" cy="17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7" name="TextBox 66"/>
          <xdr:cNvSpPr txBox="1">
            <a:spLocks noChangeArrowheads="1"/>
          </xdr:cNvSpPr>
        </xdr:nvSpPr>
        <xdr:spPr>
          <a:xfrm>
            <a:off x="81" y="879"/>
            <a:ext cx="6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Fig. 1a</a:t>
            </a:r>
          </a:p>
        </xdr:txBody>
      </xdr:sp>
      <xdr:sp>
        <xdr:nvSpPr>
          <xdr:cNvPr id="48" name="TextBox 67"/>
          <xdr:cNvSpPr txBox="1">
            <a:spLocks noChangeArrowheads="1"/>
          </xdr:cNvSpPr>
        </xdr:nvSpPr>
        <xdr:spPr>
          <a:xfrm>
            <a:off x="536" y="881"/>
            <a:ext cx="6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Fig. 1b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1</xdr:row>
      <xdr:rowOff>104775</xdr:rowOff>
    </xdr:from>
    <xdr:to>
      <xdr:col>12</xdr:col>
      <xdr:colOff>295275</xdr:colOff>
      <xdr:row>3</xdr:row>
      <xdr:rowOff>9525</xdr:rowOff>
    </xdr:to>
    <xdr:pic>
      <xdr:nvPicPr>
        <xdr:cNvPr id="1" name="CmdSta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</xdr:row>
      <xdr:rowOff>66675</xdr:rowOff>
    </xdr:from>
    <xdr:to>
      <xdr:col>12</xdr:col>
      <xdr:colOff>295275</xdr:colOff>
      <xdr:row>5</xdr:row>
      <xdr:rowOff>38100</xdr:rowOff>
    </xdr:to>
    <xdr:pic>
      <xdr:nvPicPr>
        <xdr:cNvPr id="2" name="CmdStop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52387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9525</xdr:rowOff>
    </xdr:from>
    <xdr:to>
      <xdr:col>12</xdr:col>
      <xdr:colOff>295275</xdr:colOff>
      <xdr:row>7</xdr:row>
      <xdr:rowOff>57150</xdr:rowOff>
    </xdr:to>
    <xdr:pic>
      <xdr:nvPicPr>
        <xdr:cNvPr id="3" name="CmdReset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8572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6</xdr:col>
      <xdr:colOff>276225</xdr:colOff>
      <xdr:row>5</xdr:row>
      <xdr:rowOff>9525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5334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142875</xdr:rowOff>
    </xdr:from>
    <xdr:to>
      <xdr:col>6</xdr:col>
      <xdr:colOff>276225</xdr:colOff>
      <xdr:row>3</xdr:row>
      <xdr:rowOff>9525</xdr:rowOff>
    </xdr:to>
    <xdr:pic>
      <xdr:nvPicPr>
        <xdr:cNvPr id="5" name="ScrollBar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95625" y="23812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</xdr:row>
      <xdr:rowOff>47625</xdr:rowOff>
    </xdr:from>
    <xdr:to>
      <xdr:col>10</xdr:col>
      <xdr:colOff>104775</xdr:colOff>
      <xdr:row>7</xdr:row>
      <xdr:rowOff>95250</xdr:rowOff>
    </xdr:to>
    <xdr:sp>
      <xdr:nvSpPr>
        <xdr:cNvPr id="6" name="Oval 10"/>
        <xdr:cNvSpPr>
          <a:spLocks/>
        </xdr:cNvSpPr>
      </xdr:nvSpPr>
      <xdr:spPr>
        <a:xfrm>
          <a:off x="4295775" y="142875"/>
          <a:ext cx="1057275" cy="1019175"/>
        </a:xfrm>
        <a:prstGeom prst="ellipse">
          <a:avLst/>
        </a:prstGeom>
        <a:solidFill>
          <a:srgbClr val="FFFF99">
            <a:alpha val="2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133350</xdr:rowOff>
    </xdr:from>
    <xdr:to>
      <xdr:col>19</xdr:col>
      <xdr:colOff>381000</xdr:colOff>
      <xdr:row>46</xdr:row>
      <xdr:rowOff>95250</xdr:rowOff>
    </xdr:to>
    <xdr:grpSp>
      <xdr:nvGrpSpPr>
        <xdr:cNvPr id="7" name="Group 60"/>
        <xdr:cNvGrpSpPr>
          <a:grpSpLocks/>
        </xdr:cNvGrpSpPr>
      </xdr:nvGrpSpPr>
      <xdr:grpSpPr>
        <a:xfrm>
          <a:off x="9525" y="1924050"/>
          <a:ext cx="9858375" cy="5581650"/>
          <a:chOff x="1" y="200"/>
          <a:chExt cx="1035" cy="586"/>
        </a:xfrm>
        <a:solidFill>
          <a:srgbClr val="FFFFFF"/>
        </a:solidFill>
      </xdr:grpSpPr>
      <xdr:grpSp>
        <xdr:nvGrpSpPr>
          <xdr:cNvPr id="8" name="Group 59"/>
          <xdr:cNvGrpSpPr>
            <a:grpSpLocks/>
          </xdr:cNvGrpSpPr>
        </xdr:nvGrpSpPr>
        <xdr:grpSpPr>
          <a:xfrm>
            <a:off x="28" y="687"/>
            <a:ext cx="1008" cy="99"/>
            <a:chOff x="31" y="687"/>
            <a:chExt cx="1008" cy="99"/>
          </a:xfrm>
          <a:solidFill>
            <a:srgbClr val="FFFFFF"/>
          </a:solidFill>
        </xdr:grpSpPr>
        <xdr:sp>
          <xdr:nvSpPr>
            <xdr:cNvPr id="9" name="AutoShape 23"/>
            <xdr:cNvSpPr>
              <a:spLocks/>
            </xdr:cNvSpPr>
          </xdr:nvSpPr>
          <xdr:spPr>
            <a:xfrm flipV="1">
              <a:off x="31" y="687"/>
              <a:ext cx="1008" cy="77"/>
            </a:xfrm>
            <a:prstGeom prst="trapezoid">
              <a:avLst>
                <a:gd name="adj" fmla="val -33731"/>
              </a:avLst>
            </a:prstGeom>
            <a:pattFill prst="pct80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1"/>
            <xdr:cNvSpPr>
              <a:spLocks/>
            </xdr:cNvSpPr>
          </xdr:nvSpPr>
          <xdr:spPr>
            <a:xfrm>
              <a:off x="295" y="715"/>
              <a:ext cx="295" cy="31"/>
            </a:xfrm>
            <a:prstGeom prst="can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B5B5B5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44"/>
            <xdr:cNvSpPr>
              <a:spLocks/>
            </xdr:cNvSpPr>
          </xdr:nvSpPr>
          <xdr:spPr>
            <a:xfrm>
              <a:off x="31" y="764"/>
              <a:ext cx="1007" cy="22"/>
            </a:xfrm>
            <a:prstGeom prst="rect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aphicFrame>
        <xdr:nvGraphicFramePr>
          <xdr:cNvPr id="12" name="Chart 5"/>
          <xdr:cNvGraphicFramePr/>
        </xdr:nvGraphicFramePr>
        <xdr:xfrm>
          <a:off x="1" y="200"/>
          <a:ext cx="1034" cy="533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  <xdr:twoCellAnchor editAs="oneCell">
    <xdr:from>
      <xdr:col>11</xdr:col>
      <xdr:colOff>0</xdr:colOff>
      <xdr:row>10</xdr:row>
      <xdr:rowOff>9525</xdr:rowOff>
    </xdr:from>
    <xdr:to>
      <xdr:col>13</xdr:col>
      <xdr:colOff>28575</xdr:colOff>
      <xdr:row>11</xdr:row>
      <xdr:rowOff>19050</xdr:rowOff>
    </xdr:to>
    <xdr:pic>
      <xdr:nvPicPr>
        <xdr:cNvPr id="13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00700" y="1466850"/>
          <a:ext cx="600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9525</xdr:rowOff>
    </xdr:from>
    <xdr:to>
      <xdr:col>6</xdr:col>
      <xdr:colOff>276225</xdr:colOff>
      <xdr:row>7</xdr:row>
      <xdr:rowOff>19050</xdr:rowOff>
    </xdr:to>
    <xdr:pic>
      <xdr:nvPicPr>
        <xdr:cNvPr id="14" name="ScrollBar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95625" y="8572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1</xdr:row>
      <xdr:rowOff>104775</xdr:rowOff>
    </xdr:from>
    <xdr:to>
      <xdr:col>12</xdr:col>
      <xdr:colOff>295275</xdr:colOff>
      <xdr:row>3</xdr:row>
      <xdr:rowOff>9525</xdr:rowOff>
    </xdr:to>
    <xdr:pic>
      <xdr:nvPicPr>
        <xdr:cNvPr id="1" name="CmdSta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6670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</xdr:row>
      <xdr:rowOff>66675</xdr:rowOff>
    </xdr:from>
    <xdr:to>
      <xdr:col>12</xdr:col>
      <xdr:colOff>295275</xdr:colOff>
      <xdr:row>5</xdr:row>
      <xdr:rowOff>38100</xdr:rowOff>
    </xdr:to>
    <xdr:pic>
      <xdr:nvPicPr>
        <xdr:cNvPr id="2" name="CmdStop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5905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9525</xdr:rowOff>
    </xdr:from>
    <xdr:to>
      <xdr:col>12</xdr:col>
      <xdr:colOff>295275</xdr:colOff>
      <xdr:row>7</xdr:row>
      <xdr:rowOff>57150</xdr:rowOff>
    </xdr:to>
    <xdr:pic>
      <xdr:nvPicPr>
        <xdr:cNvPr id="3" name="CmdReset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92392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33</xdr:row>
      <xdr:rowOff>152400</xdr:rowOff>
    </xdr:from>
    <xdr:to>
      <xdr:col>18</xdr:col>
      <xdr:colOff>38100</xdr:colOff>
      <xdr:row>42</xdr:row>
      <xdr:rowOff>47625</xdr:rowOff>
    </xdr:to>
    <xdr:grpSp>
      <xdr:nvGrpSpPr>
        <xdr:cNvPr id="4" name="Group 5"/>
        <xdr:cNvGrpSpPr>
          <a:grpSpLocks/>
        </xdr:cNvGrpSpPr>
      </xdr:nvGrpSpPr>
      <xdr:grpSpPr>
        <a:xfrm>
          <a:off x="152400" y="5629275"/>
          <a:ext cx="8296275" cy="1352550"/>
          <a:chOff x="18" y="660"/>
          <a:chExt cx="851" cy="142"/>
        </a:xfrm>
        <a:solidFill>
          <a:srgbClr val="FFFFFF"/>
        </a:solidFill>
      </xdr:grpSpPr>
      <xdr:sp>
        <xdr:nvSpPr>
          <xdr:cNvPr id="5" name="AutoShape 6"/>
          <xdr:cNvSpPr>
            <a:spLocks/>
          </xdr:cNvSpPr>
        </xdr:nvSpPr>
        <xdr:spPr>
          <a:xfrm flipV="1">
            <a:off x="18" y="660"/>
            <a:ext cx="851" cy="142"/>
          </a:xfrm>
          <a:prstGeom prst="trapezoid">
            <a:avLst>
              <a:gd name="adj" fmla="val -18273"/>
            </a:avLst>
          </a:prstGeom>
          <a:pattFill prst="pct80">
            <a:fgClr>
              <a:srgbClr val="9933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305" y="722"/>
            <a:ext cx="276" cy="30"/>
          </a:xfrm>
          <a:prstGeom prst="can">
            <a:avLst/>
          </a:prstGeom>
          <a:gradFill rotWithShape="1">
            <a:gsLst>
              <a:gs pos="0">
                <a:srgbClr val="808080"/>
              </a:gs>
              <a:gs pos="100000">
                <a:srgbClr val="B5B5B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180975</xdr:rowOff>
    </xdr:from>
    <xdr:to>
      <xdr:col>18</xdr:col>
      <xdr:colOff>76200</xdr:colOff>
      <xdr:row>38</xdr:row>
      <xdr:rowOff>38100</xdr:rowOff>
    </xdr:to>
    <xdr:graphicFrame>
      <xdr:nvGraphicFramePr>
        <xdr:cNvPr id="7" name="Chart 8"/>
        <xdr:cNvGraphicFramePr/>
      </xdr:nvGraphicFramePr>
      <xdr:xfrm>
        <a:off x="0" y="1533525"/>
        <a:ext cx="848677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</xdr:col>
      <xdr:colOff>9525</xdr:colOff>
      <xdr:row>1</xdr:row>
      <xdr:rowOff>142875</xdr:rowOff>
    </xdr:from>
    <xdr:to>
      <xdr:col>6</xdr:col>
      <xdr:colOff>276225</xdr:colOff>
      <xdr:row>3</xdr:row>
      <xdr:rowOff>9525</xdr:rowOff>
    </xdr:to>
    <xdr:pic>
      <xdr:nvPicPr>
        <xdr:cNvPr id="8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3048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0</xdr:rowOff>
    </xdr:from>
    <xdr:to>
      <xdr:col>6</xdr:col>
      <xdr:colOff>276225</xdr:colOff>
      <xdr:row>7</xdr:row>
      <xdr:rowOff>9525</xdr:rowOff>
    </xdr:to>
    <xdr:pic>
      <xdr:nvPicPr>
        <xdr:cNvPr id="9" name="ScrollBar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86000" y="9144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85725</xdr:rowOff>
    </xdr:from>
    <xdr:to>
      <xdr:col>6</xdr:col>
      <xdr:colOff>276225</xdr:colOff>
      <xdr:row>5</xdr:row>
      <xdr:rowOff>19050</xdr:rowOff>
    </xdr:to>
    <xdr:pic>
      <xdr:nvPicPr>
        <xdr:cNvPr id="10" name="ScrollBar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286000" y="6096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</xdr:row>
      <xdr:rowOff>47625</xdr:rowOff>
    </xdr:from>
    <xdr:to>
      <xdr:col>10</xdr:col>
      <xdr:colOff>104775</xdr:colOff>
      <xdr:row>7</xdr:row>
      <xdr:rowOff>133350</xdr:rowOff>
    </xdr:to>
    <xdr:sp>
      <xdr:nvSpPr>
        <xdr:cNvPr id="11" name="Oval 12"/>
        <xdr:cNvSpPr>
          <a:spLocks/>
        </xdr:cNvSpPr>
      </xdr:nvSpPr>
      <xdr:spPr>
        <a:xfrm>
          <a:off x="3486150" y="209550"/>
          <a:ext cx="1057275" cy="1057275"/>
        </a:xfrm>
        <a:prstGeom prst="ellipse">
          <a:avLst/>
        </a:prstGeom>
        <a:solidFill>
          <a:srgbClr val="FFFF99">
            <a:alpha val="2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47625</xdr:colOff>
      <xdr:row>29</xdr:row>
      <xdr:rowOff>123825</xdr:rowOff>
    </xdr:from>
    <xdr:to>
      <xdr:col>19</xdr:col>
      <xdr:colOff>438150</xdr:colOff>
      <xdr:row>31</xdr:row>
      <xdr:rowOff>28575</xdr:rowOff>
    </xdr:to>
    <xdr:pic>
      <xdr:nvPicPr>
        <xdr:cNvPr id="12" name="ScrollBar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458200" y="49530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51</xdr:row>
      <xdr:rowOff>142875</xdr:rowOff>
    </xdr:from>
    <xdr:to>
      <xdr:col>32</xdr:col>
      <xdr:colOff>457200</xdr:colOff>
      <xdr:row>53</xdr:row>
      <xdr:rowOff>9525</xdr:rowOff>
    </xdr:to>
    <xdr:pic>
      <xdr:nvPicPr>
        <xdr:cNvPr id="13" name="ScrollBar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992975" y="85344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53</xdr:row>
      <xdr:rowOff>152400</xdr:rowOff>
    </xdr:from>
    <xdr:to>
      <xdr:col>32</xdr:col>
      <xdr:colOff>447675</xdr:colOff>
      <xdr:row>54</xdr:row>
      <xdr:rowOff>180975</xdr:rowOff>
    </xdr:to>
    <xdr:pic>
      <xdr:nvPicPr>
        <xdr:cNvPr id="14" name="ScrollBar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9983450" y="89058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39</xdr:row>
      <xdr:rowOff>76200</xdr:rowOff>
    </xdr:from>
    <xdr:to>
      <xdr:col>10</xdr:col>
      <xdr:colOff>47625</xdr:colOff>
      <xdr:row>40</xdr:row>
      <xdr:rowOff>123825</xdr:rowOff>
    </xdr:to>
    <xdr:sp>
      <xdr:nvSpPr>
        <xdr:cNvPr id="1" name="TextBox 24"/>
        <xdr:cNvSpPr txBox="1">
          <a:spLocks noChangeArrowheads="1"/>
        </xdr:cNvSpPr>
      </xdr:nvSpPr>
      <xdr:spPr>
        <a:xfrm>
          <a:off x="5438775" y="779145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M</a:t>
          </a:r>
        </a:p>
      </xdr:txBody>
    </xdr:sp>
    <xdr:clientData/>
  </xdr:twoCellAnchor>
  <xdr:twoCellAnchor>
    <xdr:from>
      <xdr:col>7</xdr:col>
      <xdr:colOff>485775</xdr:colOff>
      <xdr:row>31</xdr:row>
      <xdr:rowOff>142875</xdr:rowOff>
    </xdr:from>
    <xdr:to>
      <xdr:col>12</xdr:col>
      <xdr:colOff>590550</xdr:colOff>
      <xdr:row>49</xdr:row>
      <xdr:rowOff>66675</xdr:rowOff>
    </xdr:to>
    <xdr:grpSp>
      <xdr:nvGrpSpPr>
        <xdr:cNvPr id="2" name="Group 26"/>
        <xdr:cNvGrpSpPr>
          <a:grpSpLocks/>
        </xdr:cNvGrpSpPr>
      </xdr:nvGrpSpPr>
      <xdr:grpSpPr>
        <a:xfrm>
          <a:off x="4343400" y="6181725"/>
          <a:ext cx="3152775" cy="3829050"/>
          <a:chOff x="456" y="664"/>
          <a:chExt cx="331" cy="391"/>
        </a:xfrm>
        <a:solidFill>
          <a:srgbClr val="FFFFFF"/>
        </a:solidFill>
      </xdr:grpSpPr>
      <xdr:grpSp>
        <xdr:nvGrpSpPr>
          <xdr:cNvPr id="3" name="Group 19"/>
          <xdr:cNvGrpSpPr>
            <a:grpSpLocks/>
          </xdr:cNvGrpSpPr>
        </xdr:nvGrpSpPr>
        <xdr:grpSpPr>
          <a:xfrm>
            <a:off x="456" y="755"/>
            <a:ext cx="198" cy="248"/>
            <a:chOff x="435" y="344"/>
            <a:chExt cx="198" cy="248"/>
          </a:xfrm>
          <a:solidFill>
            <a:srgbClr val="FFFFFF"/>
          </a:solidFill>
        </xdr:grpSpPr>
        <xdr:grpSp>
          <xdr:nvGrpSpPr>
            <xdr:cNvPr id="4" name="Group 17"/>
            <xdr:cNvGrpSpPr>
              <a:grpSpLocks/>
            </xdr:cNvGrpSpPr>
          </xdr:nvGrpSpPr>
          <xdr:grpSpPr>
            <a:xfrm>
              <a:off x="465" y="344"/>
              <a:ext cx="168" cy="219"/>
              <a:chOff x="658" y="233"/>
              <a:chExt cx="168" cy="215"/>
            </a:xfrm>
            <a:solidFill>
              <a:srgbClr val="FFFFFF"/>
            </a:solidFill>
          </xdr:grpSpPr>
          <xdr:grpSp>
            <xdr:nvGrpSpPr>
              <xdr:cNvPr id="5" name="Group 16"/>
              <xdr:cNvGrpSpPr>
                <a:grpSpLocks/>
              </xdr:cNvGrpSpPr>
            </xdr:nvGrpSpPr>
            <xdr:grpSpPr>
              <a:xfrm>
                <a:off x="658" y="235"/>
                <a:ext cx="168" cy="204"/>
                <a:chOff x="659" y="233"/>
                <a:chExt cx="168" cy="204"/>
              </a:xfrm>
              <a:solidFill>
                <a:srgbClr val="FFFFFF"/>
              </a:solidFill>
            </xdr:grpSpPr>
            <xdr:sp>
              <xdr:nvSpPr>
                <xdr:cNvPr id="6" name="Oval 1"/>
                <xdr:cNvSpPr>
                  <a:spLocks noChangeAspect="1"/>
                </xdr:cNvSpPr>
              </xdr:nvSpPr>
              <xdr:spPr>
                <a:xfrm>
                  <a:off x="659" y="233"/>
                  <a:ext cx="167" cy="172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" name="Line 5"/>
                <xdr:cNvSpPr>
                  <a:spLocks/>
                </xdr:cNvSpPr>
              </xdr:nvSpPr>
              <xdr:spPr>
                <a:xfrm>
                  <a:off x="746" y="237"/>
                  <a:ext cx="0" cy="27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Line 8"/>
                <xdr:cNvSpPr>
                  <a:spLocks/>
                </xdr:cNvSpPr>
              </xdr:nvSpPr>
              <xdr:spPr>
                <a:xfrm>
                  <a:off x="743" y="409"/>
                  <a:ext cx="0" cy="28"/>
                </a:xfrm>
                <a:prstGeom prst="line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Line 9"/>
                <xdr:cNvSpPr>
                  <a:spLocks/>
                </xdr:cNvSpPr>
              </xdr:nvSpPr>
              <xdr:spPr>
                <a:xfrm flipV="1">
                  <a:off x="743" y="328"/>
                  <a:ext cx="0" cy="77"/>
                </a:xfrm>
                <a:prstGeom prst="line">
                  <a:avLst/>
                </a:prstGeom>
                <a:noFill/>
                <a:ln w="19050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Line 10"/>
                <xdr:cNvSpPr>
                  <a:spLocks/>
                </xdr:cNvSpPr>
              </xdr:nvSpPr>
              <xdr:spPr>
                <a:xfrm>
                  <a:off x="749" y="237"/>
                  <a:ext cx="0" cy="33"/>
                </a:xfrm>
                <a:prstGeom prst="line">
                  <a:avLst/>
                </a:prstGeom>
                <a:noFill/>
                <a:ln w="19050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TextBox 12"/>
                <xdr:cNvSpPr txBox="1">
                  <a:spLocks noChangeArrowheads="1"/>
                </xdr:cNvSpPr>
              </xdr:nvSpPr>
              <xdr:spPr>
                <a:xfrm>
                  <a:off x="747" y="346"/>
                  <a:ext cx="73" cy="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F</a:t>
                  </a:r>
                  <a:r>
                    <a:rPr lang="en-US" cap="none" sz="1200" b="1" i="0" u="none" baseline="-2500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s</a:t>
                  </a: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 = 40 N</a:t>
                  </a:r>
                </a:p>
              </xdr:txBody>
            </xdr:sp>
            <xdr:sp>
              <xdr:nvSpPr>
                <xdr:cNvPr id="12" name="TextBox 14"/>
                <xdr:cNvSpPr txBox="1">
                  <a:spLocks noChangeArrowheads="1"/>
                </xdr:cNvSpPr>
              </xdr:nvSpPr>
              <xdr:spPr>
                <a:xfrm>
                  <a:off x="670" y="236"/>
                  <a:ext cx="73" cy="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latin typeface="Times New Roman"/>
                      <a:ea typeface="Times New Roman"/>
                      <a:cs typeface="Times New Roman"/>
                    </a:rPr>
                    <a:t>F</a:t>
                  </a:r>
                  <a:r>
                    <a:rPr lang="en-US" cap="none" sz="1200" b="1" i="0" u="none" baseline="-25000">
                      <a:latin typeface="Times New Roman"/>
                      <a:ea typeface="Times New Roman"/>
                      <a:cs typeface="Times New Roman"/>
                    </a:rPr>
                    <a:t>z</a:t>
                  </a:r>
                  <a:r>
                    <a:rPr lang="en-US" cap="none" sz="1200" b="1" i="0" u="none" baseline="0">
                      <a:latin typeface="Times New Roman"/>
                      <a:ea typeface="Times New Roman"/>
                      <a:cs typeface="Times New Roman"/>
                    </a:rPr>
                    <a:t> = 10 N</a:t>
                  </a:r>
                </a:p>
              </xdr:txBody>
            </xdr:sp>
            <xdr:sp>
              <xdr:nvSpPr>
                <xdr:cNvPr id="13" name="TextBox 15"/>
                <xdr:cNvSpPr txBox="1">
                  <a:spLocks noChangeArrowheads="1"/>
                </xdr:cNvSpPr>
              </xdr:nvSpPr>
              <xdr:spPr>
                <a:xfrm>
                  <a:off x="754" y="236"/>
                  <a:ext cx="73" cy="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F</a:t>
                  </a:r>
                  <a:r>
                    <a:rPr lang="en-US" cap="none" sz="1200" b="1" i="0" u="none" baseline="-2500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s</a:t>
                  </a: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 = 20 N</a:t>
                  </a:r>
                </a:p>
              </xdr:txBody>
            </xdr:sp>
          </xdr:grpSp>
          <xdr:sp>
            <xdr:nvSpPr>
              <xdr:cNvPr id="14" name="Oval 3"/>
              <xdr:cNvSpPr>
                <a:spLocks noChangeAspect="1"/>
              </xdr:cNvSpPr>
            </xdr:nvSpPr>
            <xdr:spPr>
              <a:xfrm>
                <a:off x="742" y="233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Oval 4"/>
              <xdr:cNvSpPr>
                <a:spLocks noChangeAspect="1"/>
              </xdr:cNvSpPr>
            </xdr:nvSpPr>
            <xdr:spPr>
              <a:xfrm>
                <a:off x="739" y="402"/>
                <a:ext cx="8" cy="8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TextBox 11"/>
              <xdr:cNvSpPr txBox="1">
                <a:spLocks noChangeArrowheads="1"/>
              </xdr:cNvSpPr>
            </xdr:nvSpPr>
            <xdr:spPr>
              <a:xfrm>
                <a:off x="665" y="411"/>
                <a:ext cx="73" cy="3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1" i="0" u="none" baseline="-25000">
                    <a:latin typeface="Times New Roman"/>
                    <a:ea typeface="Times New Roman"/>
                    <a:cs typeface="Times New Roman"/>
                  </a:rPr>
                  <a:t>z</a:t>
                </a: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 = 10 N</a:t>
                </a:r>
              </a:p>
            </xdr:txBody>
          </xdr:sp>
        </xdr:grpSp>
        <xdr:sp>
          <xdr:nvSpPr>
            <xdr:cNvPr id="17" name="TextBox 18"/>
            <xdr:cNvSpPr txBox="1">
              <a:spLocks noChangeArrowheads="1"/>
            </xdr:cNvSpPr>
          </xdr:nvSpPr>
          <xdr:spPr>
            <a:xfrm>
              <a:off x="435" y="559"/>
              <a:ext cx="53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Fig. 1</a:t>
              </a:r>
            </a:p>
          </xdr:txBody>
        </xdr:sp>
      </xdr:grpSp>
      <xdr:sp>
        <xdr:nvSpPr>
          <xdr:cNvPr id="18" name="AutoShape 20"/>
          <xdr:cNvSpPr>
            <a:spLocks/>
          </xdr:cNvSpPr>
        </xdr:nvSpPr>
        <xdr:spPr>
          <a:xfrm>
            <a:off x="624" y="664"/>
            <a:ext cx="156" cy="66"/>
          </a:xfrm>
          <a:prstGeom prst="wedgeRoundRectCallout">
            <a:avLst>
              <a:gd name="adj1" fmla="val -80129"/>
              <a:gd name="adj2" fmla="val 8333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8000"/>
                </a:solidFill>
              </a:rPr>
              <a:t>F</a:t>
            </a:r>
            <a:r>
              <a:rPr lang="en-US" cap="none" sz="1200" b="0" i="0" u="none" baseline="-25000">
                <a:solidFill>
                  <a:srgbClr val="008000"/>
                </a:solidFill>
              </a:rPr>
              <a:t>r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 (F</a:t>
            </a:r>
            <a:r>
              <a:rPr lang="en-US" cap="none" sz="1200" b="0" i="0" u="none" baseline="-25000">
                <a:solidFill>
                  <a:srgbClr val="008000"/>
                </a:solidFill>
              </a:rPr>
              <a:t>mpz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) = 30 N,
gericht naar M</a:t>
            </a:r>
          </a:p>
        </xdr:txBody>
      </xdr:sp>
      <xdr:sp>
        <xdr:nvSpPr>
          <xdr:cNvPr id="19" name="AutoShape 21"/>
          <xdr:cNvSpPr>
            <a:spLocks/>
          </xdr:cNvSpPr>
        </xdr:nvSpPr>
        <xdr:spPr>
          <a:xfrm>
            <a:off x="631" y="989"/>
            <a:ext cx="156" cy="66"/>
          </a:xfrm>
          <a:prstGeom prst="wedgeRoundRectCallout">
            <a:avLst>
              <a:gd name="adj1" fmla="val -86537"/>
              <a:gd name="adj2" fmla="val -13333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8000"/>
                </a:solidFill>
              </a:rPr>
              <a:t>F</a:t>
            </a:r>
            <a:r>
              <a:rPr lang="en-US" cap="none" sz="1200" b="0" i="0" u="none" baseline="-25000">
                <a:solidFill>
                  <a:srgbClr val="008000"/>
                </a:solidFill>
              </a:rPr>
              <a:t>r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 (F</a:t>
            </a:r>
            <a:r>
              <a:rPr lang="en-US" cap="none" sz="1200" b="0" i="0" u="none" baseline="-25000">
                <a:solidFill>
                  <a:srgbClr val="008000"/>
                </a:solidFill>
              </a:rPr>
              <a:t>mpz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) = 30 N,
gericht naar M</a:t>
            </a:r>
          </a:p>
        </xdr:txBody>
      </xdr:sp>
    </xdr:grpSp>
    <xdr:clientData/>
  </xdr:twoCellAnchor>
  <xdr:twoCellAnchor>
    <xdr:from>
      <xdr:col>9</xdr:col>
      <xdr:colOff>352425</xdr:colOff>
      <xdr:row>39</xdr:row>
      <xdr:rowOff>161925</xdr:rowOff>
    </xdr:from>
    <xdr:to>
      <xdr:col>9</xdr:col>
      <xdr:colOff>381000</xdr:colOff>
      <xdr:row>39</xdr:row>
      <xdr:rowOff>200025</xdr:rowOff>
    </xdr:to>
    <xdr:sp>
      <xdr:nvSpPr>
        <xdr:cNvPr id="20" name="Oval 23"/>
        <xdr:cNvSpPr>
          <a:spLocks noChangeAspect="1"/>
        </xdr:cNvSpPr>
      </xdr:nvSpPr>
      <xdr:spPr>
        <a:xfrm>
          <a:off x="5429250" y="7877175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56</xdr:row>
      <xdr:rowOff>104775</xdr:rowOff>
    </xdr:from>
    <xdr:to>
      <xdr:col>13</xdr:col>
      <xdr:colOff>295275</xdr:colOff>
      <xdr:row>69</xdr:row>
      <xdr:rowOff>95250</xdr:rowOff>
    </xdr:to>
    <xdr:grpSp>
      <xdr:nvGrpSpPr>
        <xdr:cNvPr id="21" name="Group 53"/>
        <xdr:cNvGrpSpPr>
          <a:grpSpLocks/>
        </xdr:cNvGrpSpPr>
      </xdr:nvGrpSpPr>
      <xdr:grpSpPr>
        <a:xfrm>
          <a:off x="4086225" y="11410950"/>
          <a:ext cx="3724275" cy="2895600"/>
          <a:chOff x="400" y="1214"/>
          <a:chExt cx="391" cy="294"/>
        </a:xfrm>
        <a:solidFill>
          <a:srgbClr val="FFFFFF"/>
        </a:solidFill>
      </xdr:grpSpPr>
      <xdr:grpSp>
        <xdr:nvGrpSpPr>
          <xdr:cNvPr id="22" name="Group 52"/>
          <xdr:cNvGrpSpPr>
            <a:grpSpLocks/>
          </xdr:cNvGrpSpPr>
        </xdr:nvGrpSpPr>
        <xdr:grpSpPr>
          <a:xfrm>
            <a:off x="400" y="1214"/>
            <a:ext cx="391" cy="294"/>
            <a:chOff x="400" y="1214"/>
            <a:chExt cx="391" cy="294"/>
          </a:xfrm>
          <a:solidFill>
            <a:srgbClr val="FFFFFF"/>
          </a:solidFill>
        </xdr:grpSpPr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400" y="1214"/>
              <a:ext cx="391" cy="294"/>
              <a:chOff x="400" y="1214"/>
              <a:chExt cx="391" cy="294"/>
            </a:xfrm>
            <a:solidFill>
              <a:srgbClr val="FFFFFF"/>
            </a:solidFill>
          </xdr:grpSpPr>
          <xdr:sp>
            <xdr:nvSpPr>
              <xdr:cNvPr id="24" name="AutoShape 27"/>
              <xdr:cNvSpPr>
                <a:spLocks/>
              </xdr:cNvSpPr>
            </xdr:nvSpPr>
            <xdr:spPr>
              <a:xfrm>
                <a:off x="495" y="1215"/>
                <a:ext cx="112" cy="176"/>
              </a:xfrm>
              <a:custGeom>
                <a:pathLst>
                  <a:path h="164" w="112">
                    <a:moveTo>
                      <a:pt x="112" y="0"/>
                    </a:moveTo>
                    <a:lnTo>
                      <a:pt x="0" y="164"/>
                    </a:lnTo>
                  </a:path>
                </a:pathLst>
              </a:cu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Oval 28"/>
              <xdr:cNvSpPr>
                <a:spLocks noChangeAspect="1"/>
              </xdr:cNvSpPr>
            </xdr:nvSpPr>
            <xdr:spPr>
              <a:xfrm>
                <a:off x="488" y="1384"/>
                <a:ext cx="14" cy="14"/>
              </a:xfrm>
              <a:prstGeom prst="ellipse">
                <a:avLst/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29"/>
              <xdr:cNvSpPr>
                <a:spLocks/>
              </xdr:cNvSpPr>
            </xdr:nvSpPr>
            <xdr:spPr>
              <a:xfrm>
                <a:off x="607" y="1215"/>
                <a:ext cx="126" cy="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30"/>
              <xdr:cNvSpPr>
                <a:spLocks/>
              </xdr:cNvSpPr>
            </xdr:nvSpPr>
            <xdr:spPr>
              <a:xfrm>
                <a:off x="669" y="1214"/>
                <a:ext cx="0" cy="229"/>
              </a:xfrm>
              <a:prstGeom prst="line">
                <a:avLst/>
              </a:prstGeom>
              <a:noFill/>
              <a:ln w="571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Rectangle 31"/>
              <xdr:cNvSpPr>
                <a:spLocks/>
              </xdr:cNvSpPr>
            </xdr:nvSpPr>
            <xdr:spPr>
              <a:xfrm>
                <a:off x="556" y="1433"/>
                <a:ext cx="235" cy="26"/>
              </a:xfrm>
              <a:prstGeom prst="rect">
                <a:avLst/>
              </a:prstGeom>
              <a:solidFill>
                <a:srgbClr val="8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33"/>
              <xdr:cNvSpPr>
                <a:spLocks/>
              </xdr:cNvSpPr>
            </xdr:nvSpPr>
            <xdr:spPr>
              <a:xfrm>
                <a:off x="400" y="1392"/>
                <a:ext cx="26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34"/>
              <xdr:cNvSpPr>
                <a:spLocks/>
              </xdr:cNvSpPr>
            </xdr:nvSpPr>
            <xdr:spPr>
              <a:xfrm>
                <a:off x="494" y="1250"/>
                <a:ext cx="0" cy="25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1" name="Line 35"/>
            <xdr:cNvSpPr>
              <a:spLocks/>
            </xdr:cNvSpPr>
          </xdr:nvSpPr>
          <xdr:spPr>
            <a:xfrm>
              <a:off x="494" y="1393"/>
              <a:ext cx="0" cy="101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6"/>
            <xdr:cNvSpPr>
              <a:spLocks/>
            </xdr:cNvSpPr>
          </xdr:nvSpPr>
          <xdr:spPr>
            <a:xfrm flipV="1">
              <a:off x="494" y="1295"/>
              <a:ext cx="0" cy="97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9"/>
            <xdr:cNvSpPr>
              <a:spLocks/>
            </xdr:cNvSpPr>
          </xdr:nvSpPr>
          <xdr:spPr>
            <a:xfrm>
              <a:off x="494" y="1294"/>
              <a:ext cx="62" cy="98"/>
            </a:xfrm>
            <a:custGeom>
              <a:pathLst>
                <a:path h="92" w="62">
                  <a:moveTo>
                    <a:pt x="0" y="0"/>
                  </a:moveTo>
                  <a:lnTo>
                    <a:pt x="62" y="0"/>
                  </a:lnTo>
                  <a:lnTo>
                    <a:pt x="62" y="9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TextBox 41"/>
            <xdr:cNvSpPr txBox="1">
              <a:spLocks noChangeArrowheads="1"/>
            </xdr:cNvSpPr>
          </xdr:nvSpPr>
          <xdr:spPr>
            <a:xfrm>
              <a:off x="468" y="1443"/>
              <a:ext cx="34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F</a:t>
              </a:r>
              <a:r>
                <a:rPr lang="en-US" cap="none" sz="1200" b="1" i="0" u="none" baseline="-2500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z</a:t>
              </a:r>
            </a:p>
          </xdr:txBody>
        </xdr:sp>
        <xdr:sp>
          <xdr:nvSpPr>
            <xdr:cNvPr id="35" name="TextBox 42"/>
            <xdr:cNvSpPr txBox="1">
              <a:spLocks noChangeArrowheads="1"/>
            </xdr:cNvSpPr>
          </xdr:nvSpPr>
          <xdr:spPr>
            <a:xfrm>
              <a:off x="464" y="1317"/>
              <a:ext cx="34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F</a:t>
              </a:r>
              <a:r>
                <a:rPr lang="en-US" cap="none" sz="1200" b="1" i="0" u="none" baseline="-2500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sy</a:t>
              </a:r>
            </a:p>
          </xdr:txBody>
        </xdr:sp>
        <xdr:sp>
          <xdr:nvSpPr>
            <xdr:cNvPr id="36" name="TextBox 43"/>
            <xdr:cNvSpPr txBox="1">
              <a:spLocks noChangeArrowheads="1"/>
            </xdr:cNvSpPr>
          </xdr:nvSpPr>
          <xdr:spPr>
            <a:xfrm>
              <a:off x="555" y="1283"/>
              <a:ext cx="34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F</a:t>
              </a:r>
              <a:r>
                <a:rPr lang="en-US" cap="none" sz="1200" b="1" i="0" u="none" baseline="-2500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s</a:t>
              </a:r>
            </a:p>
          </xdr:txBody>
        </xdr:sp>
        <xdr:sp>
          <xdr:nvSpPr>
            <xdr:cNvPr id="37" name="TextBox 44"/>
            <xdr:cNvSpPr txBox="1">
              <a:spLocks noChangeArrowheads="1"/>
            </xdr:cNvSpPr>
          </xdr:nvSpPr>
          <xdr:spPr>
            <a:xfrm>
              <a:off x="509" y="1389"/>
              <a:ext cx="34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F</a:t>
              </a:r>
              <a:r>
                <a:rPr lang="en-US" cap="none" sz="1200" b="1" i="0" u="none" baseline="-25000">
                  <a:solidFill>
                    <a:srgbClr val="FF0000"/>
                  </a:solidFill>
                  <a:latin typeface="Times New Roman"/>
                  <a:ea typeface="Times New Roman"/>
                  <a:cs typeface="Times New Roman"/>
                </a:rPr>
                <a:t>sx</a:t>
              </a:r>
            </a:p>
          </xdr:txBody>
        </xdr:sp>
        <xdr:sp>
          <xdr:nvSpPr>
            <xdr:cNvPr id="38" name="TextBox 46"/>
            <xdr:cNvSpPr txBox="1">
              <a:spLocks noChangeArrowheads="1"/>
            </xdr:cNvSpPr>
          </xdr:nvSpPr>
          <xdr:spPr>
            <a:xfrm>
              <a:off x="515" y="1265"/>
              <a:ext cx="34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-2500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39" name="TextBox 47"/>
            <xdr:cNvSpPr txBox="1">
              <a:spLocks noChangeArrowheads="1"/>
            </xdr:cNvSpPr>
          </xdr:nvSpPr>
          <xdr:spPr>
            <a:xfrm>
              <a:off x="555" y="1325"/>
              <a:ext cx="34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-2500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40" name="TextBox 50"/>
            <xdr:cNvSpPr txBox="1">
              <a:spLocks noChangeArrowheads="1"/>
            </xdr:cNvSpPr>
          </xdr:nvSpPr>
          <xdr:spPr>
            <a:xfrm>
              <a:off x="507" y="1366"/>
              <a:ext cx="23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a</a:t>
              </a:r>
            </a:p>
          </xdr:txBody>
        </xdr:sp>
      </xdr:grpSp>
      <xdr:sp>
        <xdr:nvSpPr>
          <xdr:cNvPr id="41" name="AutoShape 40"/>
          <xdr:cNvSpPr>
            <a:spLocks/>
          </xdr:cNvSpPr>
        </xdr:nvSpPr>
        <xdr:spPr>
          <a:xfrm>
            <a:off x="493" y="1391"/>
            <a:ext cx="63" cy="1"/>
          </a:xfrm>
          <a:custGeom>
            <a:pathLst>
              <a:path h="1" w="63">
                <a:moveTo>
                  <a:pt x="0" y="1"/>
                </a:moveTo>
                <a:lnTo>
                  <a:pt x="63" y="0"/>
                </a:ln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5"/>
          <xdr:cNvSpPr>
            <a:spLocks/>
          </xdr:cNvSpPr>
        </xdr:nvSpPr>
        <xdr:spPr>
          <a:xfrm>
            <a:off x="494" y="1296"/>
            <a:ext cx="62" cy="96"/>
          </a:xfrm>
          <a:custGeom>
            <a:pathLst>
              <a:path h="90" w="62">
                <a:moveTo>
                  <a:pt x="0" y="90"/>
                </a:moveTo>
                <a:lnTo>
                  <a:pt x="62" y="0"/>
                </a:ln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Box 48"/>
          <xdr:cNvSpPr txBox="1">
            <a:spLocks noChangeArrowheads="1"/>
          </xdr:cNvSpPr>
        </xdr:nvSpPr>
        <xdr:spPr>
          <a:xfrm>
            <a:off x="674" y="1376"/>
            <a:ext cx="34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</a:t>
            </a:r>
          </a:p>
        </xdr:txBody>
      </xdr:sp>
      <xdr:sp>
        <xdr:nvSpPr>
          <xdr:cNvPr id="44" name="TextBox 49"/>
          <xdr:cNvSpPr txBox="1">
            <a:spLocks noChangeArrowheads="1"/>
          </xdr:cNvSpPr>
        </xdr:nvSpPr>
        <xdr:spPr>
          <a:xfrm>
            <a:off x="611" y="1371"/>
            <a:ext cx="34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 editAs="oneCell">
    <xdr:from>
      <xdr:col>9</xdr:col>
      <xdr:colOff>333375</xdr:colOff>
      <xdr:row>75</xdr:row>
      <xdr:rowOff>66675</xdr:rowOff>
    </xdr:from>
    <xdr:to>
      <xdr:col>13</xdr:col>
      <xdr:colOff>19050</xdr:colOff>
      <xdr:row>83</xdr:row>
      <xdr:rowOff>142875</xdr:rowOff>
    </xdr:to>
    <xdr:pic>
      <xdr:nvPicPr>
        <xdr:cNvPr id="4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5459075"/>
          <a:ext cx="21240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88</xdr:row>
      <xdr:rowOff>133350</xdr:rowOff>
    </xdr:from>
    <xdr:to>
      <xdr:col>13</xdr:col>
      <xdr:colOff>295275</xdr:colOff>
      <xdr:row>100</xdr:row>
      <xdr:rowOff>152400</xdr:rowOff>
    </xdr:to>
    <xdr:grpSp>
      <xdr:nvGrpSpPr>
        <xdr:cNvPr id="46" name="Group 90"/>
        <xdr:cNvGrpSpPr>
          <a:grpSpLocks/>
        </xdr:cNvGrpSpPr>
      </xdr:nvGrpSpPr>
      <xdr:grpSpPr>
        <a:xfrm>
          <a:off x="4057650" y="18373725"/>
          <a:ext cx="3752850" cy="2419350"/>
          <a:chOff x="426" y="1939"/>
          <a:chExt cx="394" cy="260"/>
        </a:xfrm>
        <a:solidFill>
          <a:srgbClr val="FFFFFF"/>
        </a:solidFill>
      </xdr:grpSpPr>
      <xdr:sp>
        <xdr:nvSpPr>
          <xdr:cNvPr id="47" name="TextBox 73"/>
          <xdr:cNvSpPr txBox="1">
            <a:spLocks noChangeArrowheads="1"/>
          </xdr:cNvSpPr>
        </xdr:nvSpPr>
        <xdr:spPr>
          <a:xfrm>
            <a:off x="685" y="1939"/>
            <a:ext cx="34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-2500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48" name="TextBox 74"/>
          <xdr:cNvSpPr txBox="1">
            <a:spLocks noChangeArrowheads="1"/>
          </xdr:cNvSpPr>
        </xdr:nvSpPr>
        <xdr:spPr>
          <a:xfrm>
            <a:off x="645" y="2002"/>
            <a:ext cx="3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-25000">
                <a:solidFill>
                  <a:srgbClr val="000000"/>
                </a:solidFill>
              </a:rPr>
              <a:t>2</a:t>
            </a:r>
          </a:p>
        </xdr:txBody>
      </xdr:sp>
      <xdr:grpSp>
        <xdr:nvGrpSpPr>
          <xdr:cNvPr id="49" name="Group 89"/>
          <xdr:cNvGrpSpPr>
            <a:grpSpLocks/>
          </xdr:cNvGrpSpPr>
        </xdr:nvGrpSpPr>
        <xdr:grpSpPr>
          <a:xfrm>
            <a:off x="426" y="1941"/>
            <a:ext cx="394" cy="258"/>
            <a:chOff x="424" y="1830"/>
            <a:chExt cx="394" cy="258"/>
          </a:xfrm>
          <a:solidFill>
            <a:srgbClr val="FFFFFF"/>
          </a:solidFill>
        </xdr:grpSpPr>
        <xdr:sp>
          <xdr:nvSpPr>
            <xdr:cNvPr id="50" name="Oval 60"/>
            <xdr:cNvSpPr>
              <a:spLocks noChangeAspect="1"/>
            </xdr:cNvSpPr>
          </xdr:nvSpPr>
          <xdr:spPr>
            <a:xfrm>
              <a:off x="711" y="1948"/>
              <a:ext cx="14" cy="14"/>
            </a:xfrm>
            <a:prstGeom prst="ellipse">
              <a:avLst/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77"/>
            <xdr:cNvSpPr>
              <a:spLocks/>
            </xdr:cNvSpPr>
          </xdr:nvSpPr>
          <xdr:spPr>
            <a:xfrm>
              <a:off x="661" y="1855"/>
              <a:ext cx="57" cy="102"/>
            </a:xfrm>
            <a:custGeom>
              <a:pathLst>
                <a:path h="102" w="57">
                  <a:moveTo>
                    <a:pt x="57" y="102"/>
                  </a:moveTo>
                  <a:lnTo>
                    <a:pt x="0" y="0"/>
                  </a:lnTo>
                </a:path>
              </a:pathLst>
            </a:cu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2" name="Group 88"/>
            <xdr:cNvGrpSpPr>
              <a:grpSpLocks/>
            </xdr:cNvGrpSpPr>
          </xdr:nvGrpSpPr>
          <xdr:grpSpPr>
            <a:xfrm>
              <a:off x="424" y="1830"/>
              <a:ext cx="394" cy="258"/>
              <a:chOff x="424" y="1830"/>
              <a:chExt cx="394" cy="258"/>
            </a:xfrm>
            <a:solidFill>
              <a:srgbClr val="FFFFFF"/>
            </a:solidFill>
          </xdr:grpSpPr>
          <xdr:sp>
            <xdr:nvSpPr>
              <xdr:cNvPr id="53" name="Line 66"/>
              <xdr:cNvSpPr>
                <a:spLocks/>
              </xdr:cNvSpPr>
            </xdr:nvSpPr>
            <xdr:spPr>
              <a:xfrm>
                <a:off x="718" y="1957"/>
                <a:ext cx="0" cy="101"/>
              </a:xfrm>
              <a:prstGeom prst="line">
                <a:avLst/>
              </a:prstGeom>
              <a:noFill/>
              <a:ln w="19050" cmpd="sng">
                <a:solidFill>
                  <a:srgbClr val="0000FF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TextBox 69"/>
              <xdr:cNvSpPr txBox="1">
                <a:spLocks noChangeArrowheads="1"/>
              </xdr:cNvSpPr>
            </xdr:nvSpPr>
            <xdr:spPr>
              <a:xfrm>
                <a:off x="720" y="1988"/>
                <a:ext cx="34" cy="3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1" i="0" u="none" baseline="-2500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rPr>
                  <a:t>z</a:t>
                </a:r>
              </a:p>
            </xdr:txBody>
          </xdr:sp>
          <xdr:sp>
            <xdr:nvSpPr>
              <xdr:cNvPr id="55" name="TextBox 70"/>
              <xdr:cNvSpPr txBox="1">
                <a:spLocks noChangeArrowheads="1"/>
              </xdr:cNvSpPr>
            </xdr:nvSpPr>
            <xdr:spPr>
              <a:xfrm>
                <a:off x="721" y="1858"/>
                <a:ext cx="34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1" i="0" u="none" baseline="-2500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ny</a:t>
                </a:r>
              </a:p>
            </xdr:txBody>
          </xdr:sp>
          <xdr:sp>
            <xdr:nvSpPr>
              <xdr:cNvPr id="56" name="TextBox 71"/>
              <xdr:cNvSpPr txBox="1">
                <a:spLocks noChangeArrowheads="1"/>
              </xdr:cNvSpPr>
            </xdr:nvSpPr>
            <xdr:spPr>
              <a:xfrm>
                <a:off x="633" y="1838"/>
                <a:ext cx="34" cy="3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1" i="0" u="none" baseline="-2500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n</a:t>
                </a:r>
              </a:p>
            </xdr:txBody>
          </xdr:sp>
          <xdr:sp>
            <xdr:nvSpPr>
              <xdr:cNvPr id="57" name="TextBox 72"/>
              <xdr:cNvSpPr txBox="1">
                <a:spLocks noChangeArrowheads="1"/>
              </xdr:cNvSpPr>
            </xdr:nvSpPr>
            <xdr:spPr>
              <a:xfrm>
                <a:off x="646" y="1953"/>
                <a:ext cx="34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F</a:t>
                </a:r>
                <a:r>
                  <a:rPr lang="en-US" cap="none" sz="1200" b="1" i="0" u="none" baseline="-2500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rPr>
                  <a:t>nx</a:t>
                </a:r>
              </a:p>
            </xdr:txBody>
          </xdr:sp>
          <xdr:sp>
            <xdr:nvSpPr>
              <xdr:cNvPr id="58" name="AutoShape 76"/>
              <xdr:cNvSpPr>
                <a:spLocks/>
              </xdr:cNvSpPr>
            </xdr:nvSpPr>
            <xdr:spPr>
              <a:xfrm>
                <a:off x="660" y="1956"/>
                <a:ext cx="57" cy="1"/>
              </a:xfrm>
              <a:custGeom>
                <a:pathLst>
                  <a:path h="1" w="57">
                    <a:moveTo>
                      <a:pt x="57" y="1"/>
                    </a:moveTo>
                    <a:lnTo>
                      <a:pt x="0" y="0"/>
                    </a:lnTo>
                  </a:path>
                </a:pathLst>
              </a:custGeom>
              <a:noFill/>
              <a:ln w="1905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59" name="Group 87"/>
              <xdr:cNvGrpSpPr>
                <a:grpSpLocks/>
              </xdr:cNvGrpSpPr>
            </xdr:nvGrpSpPr>
            <xdr:grpSpPr>
              <a:xfrm>
                <a:off x="424" y="1830"/>
                <a:ext cx="394" cy="258"/>
                <a:chOff x="424" y="1830"/>
                <a:chExt cx="394" cy="258"/>
              </a:xfrm>
              <a:solidFill>
                <a:srgbClr val="FFFFFF"/>
              </a:solidFill>
            </xdr:grpSpPr>
            <xdr:sp>
              <xdr:nvSpPr>
                <xdr:cNvPr id="60" name="Line 55"/>
                <xdr:cNvSpPr>
                  <a:spLocks/>
                </xdr:cNvSpPr>
              </xdr:nvSpPr>
              <xdr:spPr>
                <a:xfrm flipH="1">
                  <a:off x="613" y="1911"/>
                  <a:ext cx="203" cy="112"/>
                </a:xfrm>
                <a:prstGeom prst="line">
                  <a:avLst/>
                </a:prstGeom>
                <a:noFill/>
                <a:ln w="28575" cmpd="sng">
                  <a:solidFill>
                    <a:srgbClr val="8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" name="Line 64"/>
                <xdr:cNvSpPr>
                  <a:spLocks/>
                </xdr:cNvSpPr>
              </xdr:nvSpPr>
              <xdr:spPr>
                <a:xfrm>
                  <a:off x="508" y="1957"/>
                  <a:ext cx="26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sysDash"/>
                  <a:headEnd type="triangl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" name="Line 65"/>
                <xdr:cNvSpPr>
                  <a:spLocks/>
                </xdr:cNvSpPr>
              </xdr:nvSpPr>
              <xdr:spPr>
                <a:xfrm>
                  <a:off x="718" y="1830"/>
                  <a:ext cx="0" cy="25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" name="TextBox 75"/>
                <xdr:cNvSpPr txBox="1">
                  <a:spLocks noChangeArrowheads="1"/>
                </xdr:cNvSpPr>
              </xdr:nvSpPr>
              <xdr:spPr>
                <a:xfrm>
                  <a:off x="649" y="2000"/>
                  <a:ext cx="23" cy="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/>
                    <a:t>a</a:t>
                  </a:r>
                </a:p>
              </xdr:txBody>
            </xdr:sp>
            <xdr:sp>
              <xdr:nvSpPr>
                <xdr:cNvPr id="64" name="TextBox 78"/>
                <xdr:cNvSpPr txBox="1">
                  <a:spLocks noChangeArrowheads="1"/>
                </xdr:cNvSpPr>
              </xdr:nvSpPr>
              <xdr:spPr>
                <a:xfrm>
                  <a:off x="449" y="1942"/>
                  <a:ext cx="34" cy="3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00"/>
                      </a:solidFill>
                    </a:rPr>
                    <a:t>M</a:t>
                  </a:r>
                </a:p>
              </xdr:txBody>
            </xdr:sp>
            <xdr:sp>
              <xdr:nvSpPr>
                <xdr:cNvPr id="65" name="TextBox 79"/>
                <xdr:cNvSpPr txBox="1">
                  <a:spLocks noChangeArrowheads="1"/>
                </xdr:cNvSpPr>
              </xdr:nvSpPr>
              <xdr:spPr>
                <a:xfrm>
                  <a:off x="579" y="1929"/>
                  <a:ext cx="34" cy="3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00"/>
                      </a:solidFill>
                    </a:rPr>
                    <a:t>r</a:t>
                  </a:r>
                </a:p>
              </xdr:txBody>
            </xdr:sp>
            <xdr:sp>
              <xdr:nvSpPr>
                <xdr:cNvPr id="66" name="Line 82"/>
                <xdr:cNvSpPr>
                  <a:spLocks/>
                </xdr:cNvSpPr>
              </xdr:nvSpPr>
              <xdr:spPr>
                <a:xfrm>
                  <a:off x="424" y="2024"/>
                  <a:ext cx="394" cy="0"/>
                </a:xfrm>
                <a:prstGeom prst="line">
                  <a:avLst/>
                </a:prstGeom>
                <a:noFill/>
                <a:ln w="19050" cmpd="sng">
                  <a:solidFill>
                    <a:srgbClr val="8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67" name="TextBox 83"/>
              <xdr:cNvSpPr txBox="1">
                <a:spLocks noChangeArrowheads="1"/>
              </xdr:cNvSpPr>
            </xdr:nvSpPr>
            <xdr:spPr>
              <a:xfrm>
                <a:off x="697" y="1903"/>
                <a:ext cx="23" cy="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a</a:t>
                </a:r>
              </a:p>
            </xdr:txBody>
          </xdr:sp>
          <xdr:sp>
            <xdr:nvSpPr>
              <xdr:cNvPr id="68" name="AutoShape 84"/>
              <xdr:cNvSpPr>
                <a:spLocks/>
              </xdr:cNvSpPr>
            </xdr:nvSpPr>
            <xdr:spPr>
              <a:xfrm>
                <a:off x="660" y="1855"/>
                <a:ext cx="58" cy="102"/>
              </a:xfrm>
              <a:custGeom>
                <a:pathLst>
                  <a:path h="102" w="58">
                    <a:moveTo>
                      <a:pt x="58" y="0"/>
                    </a:moveTo>
                    <a:lnTo>
                      <a:pt x="0" y="0"/>
                    </a:lnTo>
                    <a:lnTo>
                      <a:pt x="0" y="102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Line 85"/>
              <xdr:cNvSpPr>
                <a:spLocks/>
              </xdr:cNvSpPr>
            </xdr:nvSpPr>
            <xdr:spPr>
              <a:xfrm flipV="1">
                <a:off x="718" y="1852"/>
                <a:ext cx="0" cy="101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28575</xdr:colOff>
      <xdr:row>79</xdr:row>
      <xdr:rowOff>104775</xdr:rowOff>
    </xdr:from>
    <xdr:to>
      <xdr:col>13</xdr:col>
      <xdr:colOff>533400</xdr:colOff>
      <xdr:row>94</xdr:row>
      <xdr:rowOff>19050</xdr:rowOff>
    </xdr:to>
    <xdr:sp>
      <xdr:nvSpPr>
        <xdr:cNvPr id="70" name="AutoShape 92"/>
        <xdr:cNvSpPr>
          <a:spLocks/>
        </xdr:cNvSpPr>
      </xdr:nvSpPr>
      <xdr:spPr>
        <a:xfrm>
          <a:off x="6934200" y="16411575"/>
          <a:ext cx="1114425" cy="3086100"/>
        </a:xfrm>
        <a:custGeom>
          <a:pathLst>
            <a:path h="324" w="117">
              <a:moveTo>
                <a:pt x="30" y="0"/>
              </a:moveTo>
              <a:cubicBezTo>
                <a:pt x="73" y="41"/>
                <a:pt x="117" y="83"/>
                <a:pt x="112" y="137"/>
              </a:cubicBezTo>
              <a:cubicBezTo>
                <a:pt x="107" y="191"/>
                <a:pt x="53" y="257"/>
                <a:pt x="0" y="324"/>
              </a:cubicBezTo>
            </a:path>
          </a:pathLst>
        </a:cu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C4:K21"/>
  <sheetViews>
    <sheetView showGridLines="0" showRowColHeaders="0" showOutlineSymbols="0" workbookViewId="0" topLeftCell="A1">
      <pane xSplit="57" topLeftCell="BF1" activePane="topRight" state="frozen"/>
      <selection pane="topLeft" activeCell="A1" sqref="A1"/>
      <selection pane="topRight" activeCell="K5" sqref="K5"/>
    </sheetView>
  </sheetViews>
  <sheetFormatPr defaultColWidth="9.140625" defaultRowHeight="12.75"/>
  <cols>
    <col min="1" max="2" width="9.140625" style="16" customWidth="1"/>
    <col min="3" max="3" width="2.57421875" style="16" customWidth="1"/>
    <col min="4" max="10" width="9.140625" style="16" customWidth="1"/>
    <col min="11" max="11" width="18.421875" style="16" bestFit="1" customWidth="1"/>
    <col min="12" max="16384" width="9.140625" style="16" customWidth="1"/>
  </cols>
  <sheetData>
    <row r="4" spans="3:11" ht="31.5">
      <c r="C4" s="93" t="s">
        <v>25</v>
      </c>
      <c r="D4" s="92"/>
      <c r="K4" s="34">
        <v>28112010</v>
      </c>
    </row>
    <row r="5" ht="19.5"/>
    <row r="6" ht="19.5"/>
    <row r="7" ht="19.5"/>
    <row r="8" ht="19.5"/>
    <row r="9" ht="19.5"/>
    <row r="11" spans="3:6" ht="19.5">
      <c r="C11" s="15" t="s">
        <v>26</v>
      </c>
      <c r="D11" s="17"/>
      <c r="E11" s="17"/>
      <c r="F11" s="17"/>
    </row>
    <row r="12" spans="3:6" ht="19.5">
      <c r="C12" s="17" t="s">
        <v>27</v>
      </c>
      <c r="D12" s="17" t="s">
        <v>182</v>
      </c>
      <c r="E12" s="17"/>
      <c r="F12" s="17"/>
    </row>
    <row r="13" spans="3:6" ht="19.5">
      <c r="C13" s="17"/>
      <c r="D13" s="17"/>
      <c r="E13" s="17"/>
      <c r="F13" s="17"/>
    </row>
    <row r="14" spans="3:6" ht="19.5">
      <c r="C14" s="17"/>
      <c r="D14" s="17"/>
      <c r="E14" s="17"/>
      <c r="F14" s="17"/>
    </row>
    <row r="15" spans="3:6" ht="19.5">
      <c r="C15" s="17"/>
      <c r="D15" s="17"/>
      <c r="E15" s="17"/>
      <c r="F15" s="17"/>
    </row>
    <row r="16" spans="3:6" ht="19.5">
      <c r="C16" s="17"/>
      <c r="D16" s="17"/>
      <c r="E16" s="17"/>
      <c r="F16" s="17"/>
    </row>
    <row r="17" spans="3:6" ht="19.5">
      <c r="C17" s="17"/>
      <c r="D17" s="17"/>
      <c r="E17" s="17"/>
      <c r="F17" s="17"/>
    </row>
    <row r="18" spans="3:6" ht="19.5">
      <c r="C18" s="17"/>
      <c r="D18" s="17"/>
      <c r="E18" s="17"/>
      <c r="F18" s="17"/>
    </row>
    <row r="19" spans="3:6" ht="19.5">
      <c r="C19" s="17"/>
      <c r="D19" s="17"/>
      <c r="E19" s="17"/>
      <c r="F19" s="17"/>
    </row>
    <row r="20" spans="3:6" ht="19.5">
      <c r="C20" s="17"/>
      <c r="D20" s="17"/>
      <c r="E20" s="17"/>
      <c r="F20" s="17"/>
    </row>
    <row r="21" spans="3:6" ht="19.5">
      <c r="C21" s="17"/>
      <c r="D21" s="17"/>
      <c r="E21" s="17"/>
      <c r="F21" s="17"/>
    </row>
  </sheetData>
  <sheetProtection password="DEF4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B2:J52"/>
  <sheetViews>
    <sheetView showGridLines="0" showRowColHeaders="0" showOutlineSymbols="0" workbookViewId="0" topLeftCell="A1">
      <pane xSplit="69" topLeftCell="IV1" activePane="topRight" state="frozen"/>
      <selection pane="topLeft" activeCell="A1" sqref="A1"/>
      <selection pane="topRight" activeCell="B46" sqref="B46"/>
    </sheetView>
  </sheetViews>
  <sheetFormatPr defaultColWidth="9.140625" defaultRowHeight="12.75"/>
  <cols>
    <col min="1" max="1" width="9.140625" style="10" customWidth="1"/>
    <col min="2" max="2" width="3.00390625" style="10" customWidth="1"/>
    <col min="3" max="16384" width="9.140625" style="10" customWidth="1"/>
  </cols>
  <sheetData>
    <row r="2" spans="2:3" ht="18.75">
      <c r="B2" s="82" t="s">
        <v>114</v>
      </c>
      <c r="C2" s="83"/>
    </row>
    <row r="4" spans="2:3" ht="15.75">
      <c r="B4" s="10" t="s">
        <v>27</v>
      </c>
      <c r="C4" s="10" t="s">
        <v>124</v>
      </c>
    </row>
    <row r="5" ht="15.75">
      <c r="C5" s="10" t="s">
        <v>111</v>
      </c>
    </row>
    <row r="7" spans="2:3" ht="15.75">
      <c r="B7" s="10" t="s">
        <v>28</v>
      </c>
      <c r="C7" s="10" t="s">
        <v>102</v>
      </c>
    </row>
    <row r="8" ht="15.75">
      <c r="C8" s="10" t="s">
        <v>125</v>
      </c>
    </row>
    <row r="10" spans="2:3" ht="15.75">
      <c r="B10" s="10" t="s">
        <v>29</v>
      </c>
      <c r="C10" s="10" t="s">
        <v>112</v>
      </c>
    </row>
    <row r="11" ht="15.75">
      <c r="C11" s="10" t="s">
        <v>121</v>
      </c>
    </row>
    <row r="12" ht="15.75">
      <c r="C12" s="10" t="s">
        <v>113</v>
      </c>
    </row>
    <row r="13" ht="15.75">
      <c r="C13" s="10" t="s">
        <v>122</v>
      </c>
    </row>
    <row r="15" spans="2:3" ht="15.75">
      <c r="B15" s="10" t="s">
        <v>100</v>
      </c>
      <c r="C15" s="10" t="s">
        <v>115</v>
      </c>
    </row>
    <row r="16" ht="15.75">
      <c r="C16" s="10" t="s">
        <v>116</v>
      </c>
    </row>
    <row r="17" ht="15.75">
      <c r="C17" s="10" t="s">
        <v>139</v>
      </c>
    </row>
    <row r="18" ht="15.75">
      <c r="C18" s="10" t="s">
        <v>117</v>
      </c>
    </row>
    <row r="19" ht="15.75">
      <c r="C19" s="10" t="s">
        <v>123</v>
      </c>
    </row>
    <row r="21" spans="2:3" ht="18.75">
      <c r="B21" s="82" t="s">
        <v>137</v>
      </c>
      <c r="C21" s="82"/>
    </row>
    <row r="23" spans="2:10" ht="15.75">
      <c r="B23" s="84" t="s">
        <v>130</v>
      </c>
      <c r="J23" s="84" t="s">
        <v>131</v>
      </c>
    </row>
    <row r="24" spans="2:10" ht="17.25">
      <c r="B24" s="10" t="s">
        <v>136</v>
      </c>
      <c r="J24" s="10" t="s">
        <v>133</v>
      </c>
    </row>
    <row r="25" spans="2:10" ht="15.75">
      <c r="B25" s="10" t="s">
        <v>132</v>
      </c>
      <c r="J25" s="10" t="s">
        <v>138</v>
      </c>
    </row>
    <row r="26" ht="15.75">
      <c r="J26" s="10" t="s">
        <v>134</v>
      </c>
    </row>
    <row r="27" ht="17.25">
      <c r="J27" s="10" t="s">
        <v>135</v>
      </c>
    </row>
    <row r="28" ht="15.75"/>
    <row r="29" ht="15.75"/>
    <row r="30" ht="15.75"/>
    <row r="31" ht="18.75">
      <c r="C31" s="82"/>
    </row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>
      <c r="C42" s="81"/>
    </row>
    <row r="43" ht="18.75">
      <c r="C43" s="83"/>
    </row>
    <row r="44" ht="15.75">
      <c r="B44" s="84" t="s">
        <v>145</v>
      </c>
    </row>
    <row r="45" ht="15.75">
      <c r="B45" s="10" t="s">
        <v>146</v>
      </c>
    </row>
    <row r="52" ht="18.75">
      <c r="C52" s="82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BI1035"/>
  <sheetViews>
    <sheetView tabSelected="1" workbookViewId="0" topLeftCell="A1">
      <selection activeCell="B11" sqref="B11:C13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25.8515625" style="1" bestFit="1" customWidth="1"/>
    <col min="4" max="4" width="9.140625" style="1" customWidth="1"/>
    <col min="5" max="5" width="5.140625" style="1" bestFit="1" customWidth="1"/>
    <col min="6" max="7" width="5.8515625" style="1" bestFit="1" customWidth="1"/>
    <col min="8" max="8" width="3.28125" style="1" customWidth="1"/>
    <col min="9" max="9" width="5.8515625" style="1" bestFit="1" customWidth="1"/>
    <col min="10" max="10" width="6.421875" style="1" bestFit="1" customWidth="1"/>
    <col min="11" max="11" width="5.28125" style="1" bestFit="1" customWidth="1"/>
    <col min="12" max="12" width="2.57421875" style="1" customWidth="1"/>
    <col min="13" max="13" width="6.00390625" style="1" customWidth="1"/>
    <col min="14" max="14" width="4.00390625" style="1" customWidth="1"/>
    <col min="15" max="24" width="9.140625" style="1" customWidth="1"/>
    <col min="25" max="27" width="10.8515625" style="1" customWidth="1"/>
    <col min="28" max="28" width="18.8515625" style="1" bestFit="1" customWidth="1"/>
    <col min="29" max="29" width="12.00390625" style="1" bestFit="1" customWidth="1"/>
    <col min="30" max="30" width="19.00390625" style="1" bestFit="1" customWidth="1"/>
    <col min="31" max="31" width="10.8515625" style="64" customWidth="1"/>
    <col min="32" max="32" width="10.8515625" style="1" customWidth="1"/>
    <col min="33" max="33" width="10.8515625" style="64" customWidth="1"/>
    <col min="34" max="35" width="10.8515625" style="1" customWidth="1"/>
    <col min="36" max="40" width="8.421875" style="1" bestFit="1" customWidth="1"/>
    <col min="41" max="41" width="15.00390625" style="1" bestFit="1" customWidth="1"/>
    <col min="42" max="42" width="16.8515625" style="1" bestFit="1" customWidth="1"/>
    <col min="43" max="44" width="8.421875" style="1" bestFit="1" customWidth="1"/>
    <col min="45" max="45" width="5.57421875" style="1" bestFit="1" customWidth="1"/>
    <col min="46" max="46" width="12.57421875" style="1" bestFit="1" customWidth="1"/>
    <col min="47" max="48" width="23.00390625" style="1" bestFit="1" customWidth="1"/>
    <col min="49" max="49" width="8.8515625" style="1" bestFit="1" customWidth="1"/>
    <col min="50" max="50" width="11.57421875" style="1" bestFit="1" customWidth="1"/>
    <col min="51" max="55" width="10.8515625" style="1" customWidth="1"/>
    <col min="56" max="56" width="20.421875" style="1" bestFit="1" customWidth="1"/>
    <col min="57" max="90" width="10.8515625" style="1" customWidth="1"/>
    <col min="91" max="16384" width="9.140625" style="1" customWidth="1"/>
  </cols>
  <sheetData>
    <row r="1" spans="12:34" ht="7.5" customHeight="1" thickBot="1">
      <c r="L1" s="2"/>
      <c r="M1" s="2"/>
      <c r="Y1" s="1" t="s">
        <v>199</v>
      </c>
      <c r="AB1" s="65">
        <v>0</v>
      </c>
      <c r="AC1" s="65">
        <v>0</v>
      </c>
      <c r="AD1" s="65"/>
      <c r="AE1" s="95">
        <v>0</v>
      </c>
      <c r="AF1" s="65">
        <v>0</v>
      </c>
      <c r="AG1" s="64">
        <f>AB1*3600+AC1*60+AE1+AF1</f>
        <v>0</v>
      </c>
      <c r="AH1" s="144">
        <f>AG1/AC25</f>
        <v>0</v>
      </c>
    </row>
    <row r="2" spans="5:48" ht="12.75" customHeight="1" thickTop="1">
      <c r="E2" s="2"/>
      <c r="F2" s="2"/>
      <c r="H2" s="21"/>
      <c r="I2" s="22"/>
      <c r="J2" s="22"/>
      <c r="K2" s="22"/>
      <c r="L2" s="22"/>
      <c r="M2" s="23"/>
      <c r="AB2" s="7" t="s">
        <v>92</v>
      </c>
      <c r="AC2" s="7" t="s">
        <v>93</v>
      </c>
      <c r="AD2" s="7"/>
      <c r="AE2" s="66" t="s">
        <v>72</v>
      </c>
      <c r="AF2" s="7" t="s">
        <v>94</v>
      </c>
      <c r="AG2" s="66" t="s">
        <v>147</v>
      </c>
      <c r="AH2" s="8" t="s">
        <v>148</v>
      </c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15" ht="15.75">
      <c r="A3" s="66"/>
      <c r="B3" s="11" t="s">
        <v>188</v>
      </c>
      <c r="C3" s="18">
        <f>AC38</f>
        <v>1</v>
      </c>
      <c r="D3" s="11" t="s">
        <v>21</v>
      </c>
      <c r="E3" s="2"/>
      <c r="F3" s="2"/>
      <c r="H3" s="24"/>
      <c r="I3" s="20"/>
      <c r="J3" s="20"/>
      <c r="K3" s="20"/>
      <c r="L3" s="20"/>
      <c r="M3" s="25"/>
      <c r="N3" s="72" t="s">
        <v>27</v>
      </c>
      <c r="O3" s="10" t="s">
        <v>224</v>
      </c>
    </row>
    <row r="4" spans="2:15" ht="7.5" customHeight="1">
      <c r="B4" s="10"/>
      <c r="C4" s="10"/>
      <c r="D4" s="10"/>
      <c r="E4" s="2"/>
      <c r="F4" s="2"/>
      <c r="H4" s="24"/>
      <c r="I4" s="164">
        <f>AH1</f>
        <v>0</v>
      </c>
      <c r="J4" s="165"/>
      <c r="K4" s="20"/>
      <c r="L4" s="20"/>
      <c r="M4" s="25"/>
      <c r="N4" s="72"/>
      <c r="O4" s="10"/>
    </row>
    <row r="5" spans="2:15" ht="15.75">
      <c r="B5" s="11" t="s">
        <v>227</v>
      </c>
      <c r="C5" s="12"/>
      <c r="D5" s="70"/>
      <c r="E5" s="2"/>
      <c r="F5" s="2"/>
      <c r="H5" s="24"/>
      <c r="I5" s="165"/>
      <c r="J5" s="165"/>
      <c r="K5" s="20"/>
      <c r="L5" s="20"/>
      <c r="M5" s="25"/>
      <c r="N5" s="72" t="s">
        <v>28</v>
      </c>
      <c r="O5" s="10" t="s">
        <v>225</v>
      </c>
    </row>
    <row r="6" spans="2:15" ht="7.5" customHeight="1">
      <c r="B6" s="131"/>
      <c r="C6" s="131"/>
      <c r="D6" s="131"/>
      <c r="E6" s="2"/>
      <c r="F6" s="2"/>
      <c r="H6" s="24"/>
      <c r="I6" s="165"/>
      <c r="J6" s="165"/>
      <c r="K6" s="20"/>
      <c r="L6" s="20"/>
      <c r="M6" s="25"/>
      <c r="N6" s="72"/>
      <c r="O6" s="10"/>
    </row>
    <row r="7" spans="2:15" ht="17.25" customHeight="1">
      <c r="B7" s="130" t="s">
        <v>238</v>
      </c>
      <c r="C7" s="163">
        <f>AC44</f>
        <v>1</v>
      </c>
      <c r="D7" s="130" t="s">
        <v>43</v>
      </c>
      <c r="H7" s="24"/>
      <c r="I7" s="166" t="s">
        <v>31</v>
      </c>
      <c r="J7" s="166"/>
      <c r="K7" s="20"/>
      <c r="L7" s="20"/>
      <c r="M7" s="25"/>
      <c r="N7" s="72" t="s">
        <v>29</v>
      </c>
      <c r="O7" s="10" t="s">
        <v>195</v>
      </c>
    </row>
    <row r="8" spans="8:15" ht="7.5" customHeight="1" thickBot="1">
      <c r="H8" s="26"/>
      <c r="I8" s="27"/>
      <c r="J8" s="27"/>
      <c r="K8" s="27"/>
      <c r="L8" s="27"/>
      <c r="M8" s="28"/>
      <c r="N8" s="10"/>
      <c r="O8" s="10"/>
    </row>
    <row r="9" spans="2:15" ht="15.75" customHeight="1" thickTop="1">
      <c r="B9" s="130" t="s">
        <v>196</v>
      </c>
      <c r="C9" s="132">
        <f>AC31</f>
        <v>0.30317398472748663</v>
      </c>
      <c r="D9" s="130" t="s">
        <v>15</v>
      </c>
      <c r="H9" s="88"/>
      <c r="I9" s="88"/>
      <c r="L9" s="2"/>
      <c r="M9" s="2"/>
      <c r="N9" s="72" t="s">
        <v>100</v>
      </c>
      <c r="O9" s="10" t="s">
        <v>226</v>
      </c>
    </row>
    <row r="10" spans="2:15" ht="7.5" customHeight="1">
      <c r="B10" s="10"/>
      <c r="C10" s="69"/>
      <c r="D10" s="69"/>
      <c r="N10" s="10"/>
      <c r="O10" s="10"/>
    </row>
    <row r="11" spans="3:16" ht="18.75">
      <c r="C11" s="13"/>
      <c r="H11" s="85" t="s">
        <v>236</v>
      </c>
      <c r="I11" s="86"/>
      <c r="J11" s="87"/>
      <c r="K11" s="86"/>
      <c r="L11" s="87"/>
      <c r="M11" s="87"/>
      <c r="N11" s="73" t="s">
        <v>101</v>
      </c>
      <c r="O11" s="10" t="s">
        <v>228</v>
      </c>
      <c r="P11" s="32"/>
    </row>
    <row r="12" spans="2:15" ht="7.5" customHeight="1">
      <c r="B12" s="10"/>
      <c r="N12" s="89"/>
      <c r="O12" s="89"/>
    </row>
    <row r="13" spans="2:21" ht="15.75">
      <c r="B13" s="71"/>
      <c r="C13" s="32"/>
      <c r="I13" s="68"/>
      <c r="N13" s="72" t="s">
        <v>149</v>
      </c>
      <c r="O13" s="10" t="s">
        <v>150</v>
      </c>
      <c r="U13" s="80"/>
    </row>
    <row r="14" spans="14:21" ht="15.75">
      <c r="N14" s="89"/>
      <c r="O14" s="89"/>
      <c r="U14" s="80"/>
    </row>
    <row r="15" spans="14:21" ht="15.75">
      <c r="N15" s="89"/>
      <c r="O15" s="71" t="s">
        <v>99</v>
      </c>
      <c r="U15" s="63"/>
    </row>
    <row r="16" ht="12.75"/>
    <row r="17" ht="12.75"/>
    <row r="18" ht="12.75"/>
    <row r="19" spans="28:30" ht="12.75">
      <c r="AB19" s="122" t="s">
        <v>97</v>
      </c>
      <c r="AC19" s="123"/>
      <c r="AD19" s="118"/>
    </row>
    <row r="20" spans="28:30" ht="12.75">
      <c r="AB20" s="125">
        <v>1</v>
      </c>
      <c r="AC20" s="126">
        <v>1</v>
      </c>
      <c r="AD20" s="109" t="s">
        <v>140</v>
      </c>
    </row>
    <row r="21" spans="28:30" ht="12.75">
      <c r="AB21" s="125">
        <v>2</v>
      </c>
      <c r="AC21" s="126">
        <v>2</v>
      </c>
      <c r="AD21" s="124" t="s">
        <v>141</v>
      </c>
    </row>
    <row r="22" spans="28:30" ht="12.75">
      <c r="AB22" s="125">
        <v>3</v>
      </c>
      <c r="AC22" s="126">
        <v>5</v>
      </c>
      <c r="AD22" s="124" t="s">
        <v>142</v>
      </c>
    </row>
    <row r="23" spans="28:30" ht="12.75">
      <c r="AB23" s="125">
        <v>4</v>
      </c>
      <c r="AC23" s="126">
        <v>10</v>
      </c>
      <c r="AD23" s="124" t="s">
        <v>143</v>
      </c>
    </row>
    <row r="24" spans="28:30" ht="12.75">
      <c r="AB24" s="125">
        <v>5</v>
      </c>
      <c r="AC24" s="126">
        <v>20</v>
      </c>
      <c r="AD24" s="124" t="s">
        <v>144</v>
      </c>
    </row>
    <row r="25" spans="28:56" ht="12.75">
      <c r="AB25" s="133">
        <v>1</v>
      </c>
      <c r="AC25" s="134">
        <f>VLOOKUP(AB25,AB20:AC24,2)</f>
        <v>1</v>
      </c>
      <c r="AD25" s="135" t="str">
        <f>VLOOKUP(AC25,AC20:AD24,2)</f>
        <v>1 x</v>
      </c>
      <c r="BC25" s="158"/>
      <c r="BD25" s="158"/>
    </row>
    <row r="26" spans="33:54" ht="12.75">
      <c r="AG26" s="64" t="s">
        <v>204</v>
      </c>
      <c r="AH26" s="64" t="s">
        <v>205</v>
      </c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BB26" s="32"/>
    </row>
    <row r="27" spans="33:34" ht="12.75">
      <c r="AG27" s="64" t="s">
        <v>203</v>
      </c>
      <c r="AH27" s="1" t="s">
        <v>206</v>
      </c>
    </row>
    <row r="28" ht="12.75">
      <c r="AC28" s="95"/>
    </row>
    <row r="29" spans="28:34" ht="12.75">
      <c r="AB29" s="1" t="s">
        <v>219</v>
      </c>
      <c r="AC29" s="141">
        <f>VLOOKUP($AE$34,$AG$35:$AX$1035,3,FALSE)</f>
        <v>0.5928</v>
      </c>
      <c r="AG29" s="64" t="s">
        <v>188</v>
      </c>
      <c r="AH29" s="1" t="s">
        <v>200</v>
      </c>
    </row>
    <row r="30" spans="28:34" ht="12.75">
      <c r="AB30" s="1" t="s">
        <v>218</v>
      </c>
      <c r="AC30" s="140">
        <f>$AC$53-VLOOKUP($AE$34,$AG$35:$AX$1035,6,FALSE)</f>
        <v>0.6886132150924785</v>
      </c>
      <c r="AG30" s="64" t="s">
        <v>6</v>
      </c>
      <c r="AH30" s="1" t="s">
        <v>201</v>
      </c>
    </row>
    <row r="31" spans="20:57" ht="12.75">
      <c r="T31" s="32"/>
      <c r="AB31" s="1" t="s">
        <v>82</v>
      </c>
      <c r="AC31" s="140">
        <f>VLOOKUP($AE$34,$AG$35:$AX$1035,9,FALSE)</f>
        <v>0.30317398472748663</v>
      </c>
      <c r="AG31" s="66"/>
      <c r="AI31" s="1" t="s">
        <v>222</v>
      </c>
      <c r="AY31" s="150" t="s">
        <v>191</v>
      </c>
      <c r="AZ31" s="151"/>
      <c r="BA31" s="151"/>
      <c r="BB31" s="151"/>
      <c r="BC31" s="151"/>
      <c r="BD31" s="151"/>
      <c r="BE31" s="107"/>
    </row>
    <row r="32" spans="28:57" ht="12.75">
      <c r="AB32" s="6" t="s">
        <v>221</v>
      </c>
      <c r="AC32" s="157">
        <f>VLOOKUP($AE$34,$AG$35:$AX$1035,6,FALSE)</f>
        <v>0.11138678490752152</v>
      </c>
      <c r="AG32" s="66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Y32" s="125" t="s">
        <v>193</v>
      </c>
      <c r="AZ32" s="152">
        <v>10</v>
      </c>
      <c r="BA32" s="126"/>
      <c r="BB32" s="126"/>
      <c r="BC32" s="126"/>
      <c r="BD32" s="126"/>
      <c r="BE32" s="124"/>
    </row>
    <row r="33" spans="28:57" ht="12.75">
      <c r="AB33" s="1" t="s">
        <v>53</v>
      </c>
      <c r="AC33" s="140">
        <f>VLOOKUP($AE$34,$AG$35:$AX$10635,16,FALSE)</f>
        <v>0.19527520100439688</v>
      </c>
      <c r="AF33" s="64"/>
      <c r="AG33" s="66" t="s">
        <v>223</v>
      </c>
      <c r="AI33" s="146">
        <f>($AC$38+0.1-$AC$45)/1000</f>
        <v>0.0008</v>
      </c>
      <c r="AJ33" s="100"/>
      <c r="AK33" s="100"/>
      <c r="AL33" s="100"/>
      <c r="AM33" s="100"/>
      <c r="AN33" s="100"/>
      <c r="AO33" s="100"/>
      <c r="AP33" s="100" t="s">
        <v>213</v>
      </c>
      <c r="AQ33" s="100"/>
      <c r="AR33" s="100"/>
      <c r="AS33" s="100"/>
      <c r="AT33" s="100"/>
      <c r="AU33" s="100"/>
      <c r="AV33" s="100"/>
      <c r="AW33" s="67"/>
      <c r="AX33" s="64"/>
      <c r="AY33" s="125" t="s">
        <v>234</v>
      </c>
      <c r="AZ33" s="152">
        <v>0.02</v>
      </c>
      <c r="BA33" s="153"/>
      <c r="BB33" s="153"/>
      <c r="BC33" s="153"/>
      <c r="BD33" s="153"/>
      <c r="BE33" s="124"/>
    </row>
    <row r="34" spans="28:57" ht="12.75">
      <c r="AB34" s="1" t="s">
        <v>0</v>
      </c>
      <c r="AC34" s="140">
        <f>VLOOKUP($AE$34,$AG$35:$AX$1035,18,FALSE)</f>
        <v>2.447909857866862</v>
      </c>
      <c r="AD34" s="1" t="s">
        <v>240</v>
      </c>
      <c r="AE34" s="95">
        <v>366</v>
      </c>
      <c r="AF34" s="64"/>
      <c r="AG34" s="66" t="s">
        <v>19</v>
      </c>
      <c r="AH34" s="7" t="s">
        <v>202</v>
      </c>
      <c r="AI34" s="7" t="s">
        <v>75</v>
      </c>
      <c r="AJ34" s="6" t="s">
        <v>208</v>
      </c>
      <c r="AK34" s="62" t="s">
        <v>207</v>
      </c>
      <c r="AL34" s="138" t="s">
        <v>209</v>
      </c>
      <c r="AM34" s="62" t="s">
        <v>75</v>
      </c>
      <c r="AN34" s="62" t="s">
        <v>210</v>
      </c>
      <c r="AO34" s="62" t="s">
        <v>211</v>
      </c>
      <c r="AP34" s="138" t="s">
        <v>212</v>
      </c>
      <c r="AQ34" s="62" t="s">
        <v>214</v>
      </c>
      <c r="AR34" s="62" t="s">
        <v>215</v>
      </c>
      <c r="AS34" s="62" t="s">
        <v>216</v>
      </c>
      <c r="AT34" s="62" t="s">
        <v>239</v>
      </c>
      <c r="AU34" s="62" t="s">
        <v>77</v>
      </c>
      <c r="AV34" s="62" t="s">
        <v>217</v>
      </c>
      <c r="AW34" s="6" t="s">
        <v>186</v>
      </c>
      <c r="AX34" s="8" t="s">
        <v>95</v>
      </c>
      <c r="AY34" s="125" t="s">
        <v>192</v>
      </c>
      <c r="AZ34" s="156">
        <f>$AC$29/AZ32</f>
        <v>0.05928</v>
      </c>
      <c r="BA34" s="154"/>
      <c r="BB34" s="154"/>
      <c r="BC34" s="154"/>
      <c r="BD34" s="154"/>
      <c r="BE34" s="124"/>
    </row>
    <row r="35" spans="28:57" ht="12.75">
      <c r="AB35" s="6" t="s">
        <v>183</v>
      </c>
      <c r="AC35" s="145">
        <f>2*PI()/AC34</f>
        <v>2.566755179724971</v>
      </c>
      <c r="AD35" s="1" t="s">
        <v>198</v>
      </c>
      <c r="AF35" s="98"/>
      <c r="AG35" s="94">
        <v>0</v>
      </c>
      <c r="AH35" s="62">
        <f>$AC$38-AI35</f>
        <v>0.7</v>
      </c>
      <c r="AI35" s="62">
        <f>$AC$45+AG35*$AI$33</f>
        <v>0.3</v>
      </c>
      <c r="AJ35" s="62">
        <f>ASIN(AH35/$AC$53)</f>
        <v>1.065435816510739</v>
      </c>
      <c r="AK35" s="62">
        <f>$AC$53*COS(AJ35)</f>
        <v>0.387298334620742</v>
      </c>
      <c r="AL35" s="62">
        <f>$AC$53-AK35</f>
        <v>0.41270166537925806</v>
      </c>
      <c r="AM35" s="62">
        <f>$AC$38-$AC$53*SIN(AJ35)</f>
        <v>0.30000000000000016</v>
      </c>
      <c r="AN35" s="62">
        <f>SQRT(AL35^2+AM35^2)</f>
        <v>0.510218251934222</v>
      </c>
      <c r="AO35" s="62">
        <f>$AC$44*(AN35-$AC$45)</f>
        <v>0.210218251934222</v>
      </c>
      <c r="AP35" s="62">
        <f>ASIN(AL35/AN35)</f>
        <v>0.9422325171070193</v>
      </c>
      <c r="AQ35" s="62">
        <f>AO35*SIN(AP35)</f>
        <v>0.1700398257754894</v>
      </c>
      <c r="AR35" s="62">
        <f>AO35*COS(AP35)</f>
        <v>0.12360489916067746</v>
      </c>
      <c r="AS35" s="139">
        <f>$AC$40*$AC$37</f>
        <v>0.49050000000000005</v>
      </c>
      <c r="AT35" s="62">
        <f>AS35+AQ35</f>
        <v>0.6605398257754894</v>
      </c>
      <c r="AU35" s="62">
        <f>-AT35*TAN(AP35)</f>
        <v>-0.9086862871562311</v>
      </c>
      <c r="AV35" s="62">
        <f>AR35+AU35</f>
        <v>-0.7850813879955536</v>
      </c>
      <c r="AW35" s="13">
        <f>SQRT(ABS(AV35/($AC$40*AI35)))</f>
        <v>7.234553144438403</v>
      </c>
      <c r="AX35" s="98">
        <f>2*PI()/AW35</f>
        <v>0.8684966689352217</v>
      </c>
      <c r="AY35" s="125"/>
      <c r="AZ35" s="126" t="s">
        <v>194</v>
      </c>
      <c r="BA35" s="126" t="s">
        <v>10</v>
      </c>
      <c r="BB35" s="126" t="s">
        <v>220</v>
      </c>
      <c r="BC35" s="126" t="s">
        <v>232</v>
      </c>
      <c r="BD35" s="126" t="s">
        <v>235</v>
      </c>
      <c r="BE35" s="124" t="s">
        <v>11</v>
      </c>
    </row>
    <row r="36" spans="31:61" ht="12.75">
      <c r="AE36" s="96"/>
      <c r="AF36" s="98"/>
      <c r="AG36" s="94">
        <v>1</v>
      </c>
      <c r="AH36" s="62">
        <f aca="true" t="shared" si="0" ref="AH36:AH99">$AC$38-AI36</f>
        <v>0.6992</v>
      </c>
      <c r="AI36" s="62">
        <f aca="true" t="shared" si="1" ref="AI36:AI99">$AC$45+AG36*$AI$33</f>
        <v>0.3008</v>
      </c>
      <c r="AJ36" s="62">
        <f aca="true" t="shared" si="2" ref="AJ36:AJ99">ASIN(AH36/$AC$53)</f>
        <v>1.0633740653781802</v>
      </c>
      <c r="AK36" s="62">
        <f aca="true" t="shared" si="3" ref="AK36:AK99">$AC$53*COS(AJ36)</f>
        <v>0.38874073622402894</v>
      </c>
      <c r="AL36" s="62">
        <f aca="true" t="shared" si="4" ref="AL36:AL99">$AC$53-AK36</f>
        <v>0.4112592637759711</v>
      </c>
      <c r="AM36" s="62">
        <f>$AC$38-$AC$53*SIN(AJ36)</f>
        <v>0.30079999999999996</v>
      </c>
      <c r="AN36" s="62">
        <f>SQRT(AL36^2+AM36^2)</f>
        <v>0.5095241133072641</v>
      </c>
      <c r="AO36" s="62">
        <f aca="true" t="shared" si="5" ref="AO36:AO99">$AC$44*(AN36-$AC$45)</f>
        <v>0.20952411330726411</v>
      </c>
      <c r="AP36" s="62">
        <f>ASIN(AL36/AN36)</f>
        <v>0.9392979965742118</v>
      </c>
      <c r="AQ36" s="62">
        <f>AO36*SIN(AP36)</f>
        <v>0.1691161033042126</v>
      </c>
      <c r="AR36" s="62">
        <f>AO36*COS(AP36)</f>
        <v>0.12369356353664547</v>
      </c>
      <c r="AS36" s="139">
        <f aca="true" t="shared" si="6" ref="AS36:AS99">$AC$40*$AC$37</f>
        <v>0.49050000000000005</v>
      </c>
      <c r="AT36" s="62">
        <f>AS36+AQ36</f>
        <v>0.6596161033042126</v>
      </c>
      <c r="AU36" s="62">
        <f>-AT36*TAN(AP36)</f>
        <v>-0.9018392055175048</v>
      </c>
      <c r="AV36" s="62">
        <f>AR36+AU36</f>
        <v>-0.7781456419808593</v>
      </c>
      <c r="AW36" s="13">
        <f>SQRT(ABS(AV36/($AC$40*AI36)))</f>
        <v>7.1929414738755995</v>
      </c>
      <c r="AX36" s="98">
        <f aca="true" t="shared" si="7" ref="AX36:AX99">2*PI()/AW36</f>
        <v>0.8735209830359107</v>
      </c>
      <c r="AY36" s="125">
        <v>0</v>
      </c>
      <c r="AZ36" s="126">
        <v>0</v>
      </c>
      <c r="BA36" s="126">
        <f>AZ36*COS($AC$35*$AH$1)</f>
        <v>0</v>
      </c>
      <c r="BB36" s="159">
        <f>-$AC$53+($AC$53+$AC$65)/10*AY36</f>
        <v>-0.8</v>
      </c>
      <c r="BC36" s="155">
        <f>$AE$52/$AB$65*BA36</f>
        <v>0</v>
      </c>
      <c r="BD36" s="160">
        <v>0</v>
      </c>
      <c r="BE36" s="127">
        <f>BB36+BD36*$AZ$33</f>
        <v>-0.8</v>
      </c>
      <c r="BF36" s="66"/>
      <c r="BG36" s="66"/>
      <c r="BH36" s="66"/>
      <c r="BI36" s="66"/>
    </row>
    <row r="37" spans="28:61" ht="12.75">
      <c r="AB37" s="1" t="s">
        <v>7</v>
      </c>
      <c r="AC37" s="5">
        <v>9.81</v>
      </c>
      <c r="AF37" s="98"/>
      <c r="AG37" s="94">
        <v>2</v>
      </c>
      <c r="AH37" s="62">
        <f t="shared" si="0"/>
        <v>0.6984</v>
      </c>
      <c r="AI37" s="62">
        <f t="shared" si="1"/>
        <v>0.3016</v>
      </c>
      <c r="AJ37" s="62">
        <f t="shared" si="2"/>
        <v>1.0613199317033424</v>
      </c>
      <c r="AK37" s="62">
        <f t="shared" si="3"/>
        <v>0.3901761653407343</v>
      </c>
      <c r="AL37" s="62">
        <f t="shared" si="4"/>
        <v>0.40982383465926575</v>
      </c>
      <c r="AM37" s="62">
        <f>$AC$38-$AC$53*SIN(AJ37)</f>
        <v>0.3016</v>
      </c>
      <c r="AN37" s="62">
        <f>SQRT(AL37^2+AM37^2)</f>
        <v>0.5088399900310756</v>
      </c>
      <c r="AO37" s="62">
        <f t="shared" si="5"/>
        <v>0.20883999003107562</v>
      </c>
      <c r="AP37" s="62">
        <f>ASIN(AL37/AN37)</f>
        <v>0.9363636169680208</v>
      </c>
      <c r="AQ37" s="62">
        <f>AO37*SIN(AP37)</f>
        <v>0.16820141345319828</v>
      </c>
      <c r="AR37" s="62">
        <f>AO37*COS(AP37)</f>
        <v>0.12378378709882007</v>
      </c>
      <c r="AS37" s="139">
        <f t="shared" si="6"/>
        <v>0.49050000000000005</v>
      </c>
      <c r="AT37" s="62">
        <f>AS37+AQ37</f>
        <v>0.6587014134531983</v>
      </c>
      <c r="AU37" s="62">
        <f>-AT37*TAN(AP37)</f>
        <v>-0.8950647850028789</v>
      </c>
      <c r="AV37" s="62">
        <f>AR37+AU37</f>
        <v>-0.7712809979040588</v>
      </c>
      <c r="AW37" s="13">
        <f aca="true" t="shared" si="8" ref="AW37:AW100">SQRT(ABS(AV37/($AC$40*AI37)))</f>
        <v>7.151640005493402</v>
      </c>
      <c r="AX37" s="98">
        <f t="shared" si="7"/>
        <v>0.8785656579963858</v>
      </c>
      <c r="AY37" s="125">
        <v>0.5</v>
      </c>
      <c r="AZ37" s="128">
        <f>AY37*$AZ$34</f>
        <v>0.02964</v>
      </c>
      <c r="BA37" s="142">
        <f>AZ37*COS($AC$35*$AH$1)</f>
        <v>0.02964</v>
      </c>
      <c r="BB37" s="159">
        <f aca="true" t="shared" si="9" ref="BB37:BB48">-$AC$53+($AC$53+$AC$65)/10*AY37</f>
        <v>-0.794430660754624</v>
      </c>
      <c r="BC37" s="155">
        <f aca="true" t="shared" si="10" ref="BC37:BC48">$AE$52/$AB$65*BA37</f>
        <v>0.0025</v>
      </c>
      <c r="BD37" s="160">
        <v>0</v>
      </c>
      <c r="BE37" s="127">
        <f aca="true" t="shared" si="11" ref="BE37:BE48">BB37+BD37*$AZ$33</f>
        <v>-0.794430660754624</v>
      </c>
      <c r="BF37" s="75"/>
      <c r="BG37" s="75"/>
      <c r="BH37" s="76"/>
      <c r="BI37" s="76"/>
    </row>
    <row r="38" spans="28:59" ht="12.75">
      <c r="AB38" s="101" t="s">
        <v>190</v>
      </c>
      <c r="AC38" s="137">
        <f>AC45+(AE53-AC45)/50*AE38</f>
        <v>1</v>
      </c>
      <c r="AD38" s="102" t="s">
        <v>189</v>
      </c>
      <c r="AE38" s="161">
        <v>50</v>
      </c>
      <c r="AF38" s="98"/>
      <c r="AG38" s="94">
        <v>3</v>
      </c>
      <c r="AH38" s="62">
        <f t="shared" si="0"/>
        <v>0.6976</v>
      </c>
      <c r="AI38" s="62">
        <f t="shared" si="1"/>
        <v>0.3024</v>
      </c>
      <c r="AJ38" s="62">
        <f t="shared" si="2"/>
        <v>1.0592733231008191</v>
      </c>
      <c r="AK38" s="62">
        <f t="shared" si="3"/>
        <v>0.3916046986439259</v>
      </c>
      <c r="AL38" s="62">
        <f t="shared" si="4"/>
        <v>0.40839530135607416</v>
      </c>
      <c r="AM38" s="62">
        <f>$AC$38-$AC$53*SIN(AJ38)</f>
        <v>0.3024</v>
      </c>
      <c r="AN38" s="62">
        <f>SQRT(AL38^2+AM38^2)</f>
        <v>0.5081658018498674</v>
      </c>
      <c r="AO38" s="62">
        <f t="shared" si="5"/>
        <v>0.20816580184986738</v>
      </c>
      <c r="AP38" s="62">
        <f>ASIN(AL38/AN38)</f>
        <v>0.9334294370923051</v>
      </c>
      <c r="AQ38" s="62">
        <f>AO38*SIN(AP38)</f>
        <v>0.16729566426750997</v>
      </c>
      <c r="AR38" s="62">
        <f>AO38*COS(AP38)</f>
        <v>0.1238755899162173</v>
      </c>
      <c r="AS38" s="139">
        <f t="shared" si="6"/>
        <v>0.49050000000000005</v>
      </c>
      <c r="AT38" s="62">
        <f>AS38+AQ38</f>
        <v>0.65779566426751</v>
      </c>
      <c r="AU38" s="62">
        <f>-AT38*TAN(AP38)</f>
        <v>-0.888361966068944</v>
      </c>
      <c r="AV38" s="62">
        <f>AR38+AU38</f>
        <v>-0.7644863761527267</v>
      </c>
      <c r="AW38" s="13">
        <f t="shared" si="8"/>
        <v>7.110644715078179</v>
      </c>
      <c r="AX38" s="98">
        <f t="shared" si="7"/>
        <v>0.8836308884700766</v>
      </c>
      <c r="AY38" s="125">
        <v>1</v>
      </c>
      <c r="AZ38" s="128">
        <f aca="true" t="shared" si="12" ref="AZ38:AZ48">AY38*$AZ$34</f>
        <v>0.05928</v>
      </c>
      <c r="BA38" s="142">
        <f aca="true" t="shared" si="13" ref="BA38:BA47">AZ38*COS($AC$35*$AH$1)</f>
        <v>0.05928</v>
      </c>
      <c r="BB38" s="159">
        <f t="shared" si="9"/>
        <v>-0.7888613215092479</v>
      </c>
      <c r="BC38" s="155">
        <f t="shared" si="10"/>
        <v>0.005</v>
      </c>
      <c r="BD38" s="160">
        <v>-1</v>
      </c>
      <c r="BE38" s="127">
        <f t="shared" si="11"/>
        <v>-0.8088613215092479</v>
      </c>
      <c r="BG38" s="78"/>
    </row>
    <row r="39" spans="29:58" ht="12.75">
      <c r="AC39" s="5"/>
      <c r="AF39" s="98"/>
      <c r="AG39" s="94">
        <v>4</v>
      </c>
      <c r="AH39" s="62">
        <f t="shared" si="0"/>
        <v>0.6968000000000001</v>
      </c>
      <c r="AI39" s="62">
        <f t="shared" si="1"/>
        <v>0.30319999999999997</v>
      </c>
      <c r="AJ39" s="62">
        <f t="shared" si="2"/>
        <v>1.0572341489905424</v>
      </c>
      <c r="AK39" s="62">
        <f t="shared" si="3"/>
        <v>0.3930264113262617</v>
      </c>
      <c r="AL39" s="62">
        <f t="shared" si="4"/>
        <v>0.40697358867373834</v>
      </c>
      <c r="AM39" s="62">
        <f aca="true" t="shared" si="14" ref="AM39:AM102">$AC$38-$AC$53*SIN(AJ39)</f>
        <v>0.3031999999999999</v>
      </c>
      <c r="AN39" s="62">
        <f aca="true" t="shared" si="15" ref="AN39:AN102">SQRT(AL39^2+AM39^2)</f>
        <v>0.5075014698283948</v>
      </c>
      <c r="AO39" s="62">
        <f t="shared" si="5"/>
        <v>0.20750146982839485</v>
      </c>
      <c r="AP39" s="62">
        <f aca="true" t="shared" si="16" ref="AP39:AP102">ASIN(AL39/AN39)</f>
        <v>0.9304955160760199</v>
      </c>
      <c r="AQ39" s="62">
        <f aca="true" t="shared" si="17" ref="AQ39:AQ102">AO39*SIN(AP39)</f>
        <v>0.16639876503154205</v>
      </c>
      <c r="AR39" s="62">
        <f aca="true" t="shared" si="18" ref="AR39:AR102">AO39*COS(AP39)</f>
        <v>0.12396899199768432</v>
      </c>
      <c r="AS39" s="139">
        <f t="shared" si="6"/>
        <v>0.49050000000000005</v>
      </c>
      <c r="AT39" s="62">
        <f aca="true" t="shared" si="19" ref="AT39:AT102">AS39+AQ39</f>
        <v>0.6568987650315421</v>
      </c>
      <c r="AU39" s="62">
        <f aca="true" t="shared" si="20" ref="AU39:AU102">-AT39*TAN(AP39)</f>
        <v>-0.8817297091036725</v>
      </c>
      <c r="AV39" s="62">
        <f aca="true" t="shared" si="21" ref="AV39:AV102">AR39+AU39</f>
        <v>-0.7577607171059882</v>
      </c>
      <c r="AW39" s="13">
        <f t="shared" si="8"/>
        <v>7.069951638302852</v>
      </c>
      <c r="AX39" s="98">
        <f t="shared" si="7"/>
        <v>0.8887168722822933</v>
      </c>
      <c r="AY39" s="125">
        <v>2</v>
      </c>
      <c r="AZ39" s="128">
        <f t="shared" si="12"/>
        <v>0.11856</v>
      </c>
      <c r="BA39" s="142">
        <f t="shared" si="13"/>
        <v>0.11856</v>
      </c>
      <c r="BB39" s="159">
        <f t="shared" si="9"/>
        <v>-0.7777226430184957</v>
      </c>
      <c r="BC39" s="155">
        <f t="shared" si="10"/>
        <v>0.01</v>
      </c>
      <c r="BD39" s="160">
        <v>1</v>
      </c>
      <c r="BE39" s="127">
        <f t="shared" si="11"/>
        <v>-0.7577226430184957</v>
      </c>
      <c r="BF39" s="63"/>
    </row>
    <row r="40" spans="28:58" ht="12.75">
      <c r="AB40" s="104" t="s">
        <v>16</v>
      </c>
      <c r="AC40" s="136">
        <f>0.05</f>
        <v>0.05</v>
      </c>
      <c r="AD40" s="102"/>
      <c r="AE40" s="105"/>
      <c r="AF40" s="98"/>
      <c r="AG40" s="94">
        <v>5</v>
      </c>
      <c r="AH40" s="62">
        <f t="shared" si="0"/>
        <v>0.696</v>
      </c>
      <c r="AI40" s="62">
        <f t="shared" si="1"/>
        <v>0.304</v>
      </c>
      <c r="AJ40" s="62">
        <f t="shared" si="2"/>
        <v>1.055202320548806</v>
      </c>
      <c r="AK40" s="62">
        <f t="shared" si="3"/>
        <v>0.39444137713987376</v>
      </c>
      <c r="AL40" s="62">
        <f t="shared" si="4"/>
        <v>0.4055586228601263</v>
      </c>
      <c r="AM40" s="62">
        <f t="shared" si="14"/>
        <v>0.30400000000000005</v>
      </c>
      <c r="AN40" s="62">
        <f t="shared" si="15"/>
        <v>0.5068469163132021</v>
      </c>
      <c r="AO40" s="62">
        <f t="shared" si="5"/>
        <v>0.20684691631320212</v>
      </c>
      <c r="AP40" s="62">
        <f t="shared" si="16"/>
        <v>0.9275619133554313</v>
      </c>
      <c r="AQ40" s="62">
        <f t="shared" si="17"/>
        <v>0.1655106262321773</v>
      </c>
      <c r="AR40" s="62">
        <f t="shared" si="18"/>
        <v>0.12406401328553475</v>
      </c>
      <c r="AS40" s="139">
        <f t="shared" si="6"/>
        <v>0.49050000000000005</v>
      </c>
      <c r="AT40" s="62">
        <f t="shared" si="19"/>
        <v>0.6560106262321773</v>
      </c>
      <c r="AU40" s="62">
        <f t="shared" si="20"/>
        <v>-0.8751669939352991</v>
      </c>
      <c r="AV40" s="62">
        <f t="shared" si="21"/>
        <v>-0.7511029806497643</v>
      </c>
      <c r="AW40" s="13">
        <f t="shared" si="8"/>
        <v>7.029556869361664</v>
      </c>
      <c r="AX40" s="98">
        <f t="shared" si="7"/>
        <v>0.8938238105114222</v>
      </c>
      <c r="AY40" s="125">
        <v>3</v>
      </c>
      <c r="AZ40" s="128">
        <f t="shared" si="12"/>
        <v>0.17784</v>
      </c>
      <c r="BA40" s="142">
        <f t="shared" si="13"/>
        <v>0.17784</v>
      </c>
      <c r="BB40" s="159">
        <f t="shared" si="9"/>
        <v>-0.7665839645277436</v>
      </c>
      <c r="BC40" s="155">
        <f t="shared" si="10"/>
        <v>0.015000000000000001</v>
      </c>
      <c r="BD40" s="160">
        <f>BD38</f>
        <v>-1</v>
      </c>
      <c r="BE40" s="127">
        <f t="shared" si="11"/>
        <v>-0.7865839645277436</v>
      </c>
      <c r="BF40" s="79"/>
    </row>
    <row r="41" spans="28:57" ht="12.75">
      <c r="AB41" s="6"/>
      <c r="AC41" s="5"/>
      <c r="AF41" s="98"/>
      <c r="AG41" s="94">
        <v>6</v>
      </c>
      <c r="AH41" s="62">
        <f t="shared" si="0"/>
        <v>0.6952</v>
      </c>
      <c r="AI41" s="62">
        <f t="shared" si="1"/>
        <v>0.3048</v>
      </c>
      <c r="AJ41" s="62">
        <f t="shared" si="2"/>
        <v>1.053177750660989</v>
      </c>
      <c r="AK41" s="62">
        <f t="shared" si="3"/>
        <v>0.3958496684348744</v>
      </c>
      <c r="AL41" s="62">
        <f t="shared" si="4"/>
        <v>0.40415033156512564</v>
      </c>
      <c r="AM41" s="62">
        <f t="shared" si="14"/>
        <v>0.30479999999999996</v>
      </c>
      <c r="AN41" s="62">
        <f t="shared" si="15"/>
        <v>0.5062020648952362</v>
      </c>
      <c r="AO41" s="62">
        <f t="shared" si="5"/>
        <v>0.20620206489523624</v>
      </c>
      <c r="AP41" s="62">
        <f t="shared" si="16"/>
        <v>0.9246286886566466</v>
      </c>
      <c r="AQ41" s="62">
        <f t="shared" si="17"/>
        <v>0.1646311595233628</v>
      </c>
      <c r="AR41" s="62">
        <f t="shared" si="18"/>
        <v>0.12416067364931736</v>
      </c>
      <c r="AS41" s="139">
        <f t="shared" si="6"/>
        <v>0.49050000000000005</v>
      </c>
      <c r="AT41" s="62">
        <f t="shared" si="19"/>
        <v>0.6551311595233629</v>
      </c>
      <c r="AU41" s="62">
        <f t="shared" si="20"/>
        <v>-0.8686728193569959</v>
      </c>
      <c r="AV41" s="62">
        <f t="shared" si="21"/>
        <v>-0.7445121457076785</v>
      </c>
      <c r="AW41" s="13">
        <f t="shared" si="8"/>
        <v>6.98945655964693</v>
      </c>
      <c r="AX41" s="98">
        <f t="shared" si="7"/>
        <v>0.8989519075710486</v>
      </c>
      <c r="AY41" s="125">
        <v>4</v>
      </c>
      <c r="AZ41" s="128">
        <f t="shared" si="12"/>
        <v>0.23712</v>
      </c>
      <c r="BA41" s="142">
        <f t="shared" si="13"/>
        <v>0.23712</v>
      </c>
      <c r="BB41" s="159">
        <f t="shared" si="9"/>
        <v>-0.7554452860369915</v>
      </c>
      <c r="BC41" s="155">
        <f t="shared" si="10"/>
        <v>0.02</v>
      </c>
      <c r="BD41" s="160">
        <f aca="true" t="shared" si="22" ref="BD41:BD46">BD39</f>
        <v>1</v>
      </c>
      <c r="BE41" s="127">
        <f t="shared" si="11"/>
        <v>-0.7354452860369914</v>
      </c>
    </row>
    <row r="42" spans="28:57" ht="12.75">
      <c r="AB42" s="101"/>
      <c r="AC42" s="137"/>
      <c r="AD42" s="102"/>
      <c r="AE42" s="103"/>
      <c r="AF42" s="98"/>
      <c r="AG42" s="94">
        <v>7</v>
      </c>
      <c r="AH42" s="62">
        <f t="shared" si="0"/>
        <v>0.6944</v>
      </c>
      <c r="AI42" s="62">
        <f t="shared" si="1"/>
        <v>0.3056</v>
      </c>
      <c r="AJ42" s="62">
        <f t="shared" si="2"/>
        <v>1.0511603538758927</v>
      </c>
      <c r="AK42" s="62">
        <f t="shared" si="3"/>
        <v>0.3972513561965522</v>
      </c>
      <c r="AL42" s="62">
        <f t="shared" si="4"/>
        <v>0.4027486438034478</v>
      </c>
      <c r="AM42" s="62">
        <f t="shared" si="14"/>
        <v>0.3056</v>
      </c>
      <c r="AN42" s="62">
        <f t="shared" si="15"/>
        <v>0.5055668403737695</v>
      </c>
      <c r="AO42" s="62">
        <f t="shared" si="5"/>
        <v>0.20556684037376954</v>
      </c>
      <c r="AP42" s="62">
        <f t="shared" si="16"/>
        <v>0.9216959019784365</v>
      </c>
      <c r="AQ42" s="62">
        <f t="shared" si="17"/>
        <v>0.16376027769203955</v>
      </c>
      <c r="AR42" s="62">
        <f t="shared" si="18"/>
        <v>0.12425899287971454</v>
      </c>
      <c r="AS42" s="139">
        <f t="shared" si="6"/>
        <v>0.49050000000000005</v>
      </c>
      <c r="AT42" s="62">
        <f t="shared" si="19"/>
        <v>0.6542602776920396</v>
      </c>
      <c r="AU42" s="62">
        <f t="shared" si="20"/>
        <v>-0.8622462026666755</v>
      </c>
      <c r="AV42" s="62">
        <f t="shared" si="21"/>
        <v>-0.737987209786961</v>
      </c>
      <c r="AW42" s="13">
        <f t="shared" si="8"/>
        <v>6.949646916465941</v>
      </c>
      <c r="AX42" s="98">
        <f t="shared" si="7"/>
        <v>0.9041013712930805</v>
      </c>
      <c r="AY42" s="125">
        <v>5</v>
      </c>
      <c r="AZ42" s="128">
        <f t="shared" si="12"/>
        <v>0.2964</v>
      </c>
      <c r="BA42" s="142">
        <f t="shared" si="13"/>
        <v>0.2964</v>
      </c>
      <c r="BB42" s="159">
        <f t="shared" si="9"/>
        <v>-0.7443066075462392</v>
      </c>
      <c r="BC42" s="155">
        <f t="shared" si="10"/>
        <v>0.025</v>
      </c>
      <c r="BD42" s="160">
        <f t="shared" si="22"/>
        <v>-1</v>
      </c>
      <c r="BE42" s="127">
        <f t="shared" si="11"/>
        <v>-0.7643066075462392</v>
      </c>
    </row>
    <row r="43" spans="29:57" ht="12.75">
      <c r="AC43" s="13"/>
      <c r="AF43" s="98"/>
      <c r="AG43" s="94">
        <v>8</v>
      </c>
      <c r="AH43" s="62">
        <f t="shared" si="0"/>
        <v>0.6936</v>
      </c>
      <c r="AI43" s="62">
        <f t="shared" si="1"/>
        <v>0.3064</v>
      </c>
      <c r="AJ43" s="62">
        <f t="shared" si="2"/>
        <v>1.0491500463616412</v>
      </c>
      <c r="AK43" s="62">
        <f t="shared" si="3"/>
        <v>0.3986465100812999</v>
      </c>
      <c r="AL43" s="62">
        <f t="shared" si="4"/>
        <v>0.4013534899187001</v>
      </c>
      <c r="AM43" s="62">
        <f t="shared" si="14"/>
        <v>0.3064</v>
      </c>
      <c r="AN43" s="62">
        <f t="shared" si="15"/>
        <v>0.504941168721585</v>
      </c>
      <c r="AO43" s="62">
        <f t="shared" si="5"/>
        <v>0.20494116872158502</v>
      </c>
      <c r="AP43" s="62">
        <f t="shared" si="16"/>
        <v>0.9187636135753546</v>
      </c>
      <c r="AQ43" s="62">
        <f t="shared" si="17"/>
        <v>0.16289789462538062</v>
      </c>
      <c r="AR43" s="62">
        <f t="shared" si="18"/>
        <v>0.12435899068257013</v>
      </c>
      <c r="AS43" s="139">
        <f t="shared" si="6"/>
        <v>0.49050000000000005</v>
      </c>
      <c r="AT43" s="62">
        <f t="shared" si="19"/>
        <v>0.6533978946253807</v>
      </c>
      <c r="AU43" s="62">
        <f t="shared" si="20"/>
        <v>-0.8558861792213696</v>
      </c>
      <c r="AV43" s="62">
        <f t="shared" si="21"/>
        <v>-0.7315271885387994</v>
      </c>
      <c r="AW43" s="13">
        <f t="shared" si="8"/>
        <v>6.910124201796653</v>
      </c>
      <c r="AX43" s="98">
        <f t="shared" si="7"/>
        <v>0.9092724130119021</v>
      </c>
      <c r="AY43" s="125">
        <v>6</v>
      </c>
      <c r="AZ43" s="128">
        <f t="shared" si="12"/>
        <v>0.35568</v>
      </c>
      <c r="BA43" s="142">
        <f t="shared" si="13"/>
        <v>0.35568</v>
      </c>
      <c r="BB43" s="159">
        <f t="shared" si="9"/>
        <v>-0.7331679290554871</v>
      </c>
      <c r="BC43" s="155">
        <f t="shared" si="10"/>
        <v>0.030000000000000002</v>
      </c>
      <c r="BD43" s="160">
        <f t="shared" si="22"/>
        <v>1</v>
      </c>
      <c r="BE43" s="127">
        <f t="shared" si="11"/>
        <v>-0.7131679290554871</v>
      </c>
    </row>
    <row r="44" spans="28:57" ht="12.75">
      <c r="AB44" s="1" t="s">
        <v>184</v>
      </c>
      <c r="AC44" s="9">
        <f>1+50/1000*AE44</f>
        <v>1</v>
      </c>
      <c r="AD44" s="1" t="s">
        <v>237</v>
      </c>
      <c r="AE44" s="162">
        <v>0</v>
      </c>
      <c r="AF44" s="98"/>
      <c r="AG44" s="94">
        <v>9</v>
      </c>
      <c r="AH44" s="62">
        <f t="shared" si="0"/>
        <v>0.6928000000000001</v>
      </c>
      <c r="AI44" s="62">
        <f t="shared" si="1"/>
        <v>0.3072</v>
      </c>
      <c r="AJ44" s="62">
        <f t="shared" si="2"/>
        <v>1.0471467458630679</v>
      </c>
      <c r="AK44" s="62">
        <f t="shared" si="3"/>
        <v>0.40003519845133617</v>
      </c>
      <c r="AL44" s="62">
        <f t="shared" si="4"/>
        <v>0.3999648015486639</v>
      </c>
      <c r="AM44" s="62">
        <f t="shared" si="14"/>
        <v>0.3071999999999999</v>
      </c>
      <c r="AN44" s="62">
        <f t="shared" si="15"/>
        <v>0.5043249770513671</v>
      </c>
      <c r="AO44" s="62">
        <f t="shared" si="5"/>
        <v>0.20432497705136715</v>
      </c>
      <c r="AP44" s="62">
        <f t="shared" si="16"/>
        <v>0.9158318839411291</v>
      </c>
      <c r="AQ44" s="62">
        <f t="shared" si="17"/>
        <v>0.16204392527927808</v>
      </c>
      <c r="AR44" s="62">
        <f t="shared" si="18"/>
        <v>0.1244606866730433</v>
      </c>
      <c r="AS44" s="139">
        <f t="shared" si="6"/>
        <v>0.49050000000000005</v>
      </c>
      <c r="AT44" s="62">
        <f t="shared" si="19"/>
        <v>0.6525439252792782</v>
      </c>
      <c r="AU44" s="62">
        <f t="shared" si="20"/>
        <v>-0.8495918020055753</v>
      </c>
      <c r="AV44" s="62">
        <f t="shared" si="21"/>
        <v>-0.7251311153325319</v>
      </c>
      <c r="AW44" s="13">
        <f t="shared" si="8"/>
        <v>6.870884731080492</v>
      </c>
      <c r="AX44" s="98">
        <f t="shared" si="7"/>
        <v>0.9144652476496303</v>
      </c>
      <c r="AY44" s="125">
        <v>7</v>
      </c>
      <c r="AZ44" s="128">
        <f t="shared" si="12"/>
        <v>0.41496</v>
      </c>
      <c r="BA44" s="142">
        <f t="shared" si="13"/>
        <v>0.41496</v>
      </c>
      <c r="BB44" s="159">
        <f t="shared" si="9"/>
        <v>-0.722029250564735</v>
      </c>
      <c r="BC44" s="155">
        <f t="shared" si="10"/>
        <v>0.035</v>
      </c>
      <c r="BD44" s="160">
        <f t="shared" si="22"/>
        <v>-1</v>
      </c>
      <c r="BE44" s="127">
        <f t="shared" si="11"/>
        <v>-0.742029250564735</v>
      </c>
    </row>
    <row r="45" spans="28:57" ht="12.75">
      <c r="AB45" s="1" t="s">
        <v>185</v>
      </c>
      <c r="AC45" s="7">
        <v>0.3</v>
      </c>
      <c r="AD45" s="1" t="s">
        <v>21</v>
      </c>
      <c r="AF45" s="98"/>
      <c r="AG45" s="94">
        <v>10</v>
      </c>
      <c r="AH45" s="62">
        <f t="shared" si="0"/>
        <v>0.692</v>
      </c>
      <c r="AI45" s="62">
        <f t="shared" si="1"/>
        <v>0.308</v>
      </c>
      <c r="AJ45" s="62">
        <f t="shared" si="2"/>
        <v>1.0451503716605328</v>
      </c>
      <c r="AK45" s="62">
        <f t="shared" si="3"/>
        <v>0.4014174884082657</v>
      </c>
      <c r="AL45" s="62">
        <f t="shared" si="4"/>
        <v>0.39858251159173436</v>
      </c>
      <c r="AM45" s="62">
        <f t="shared" si="14"/>
        <v>0.30800000000000005</v>
      </c>
      <c r="AN45" s="62">
        <f t="shared" si="15"/>
        <v>0.5037181935832525</v>
      </c>
      <c r="AO45" s="62">
        <f t="shared" si="5"/>
        <v>0.20371819358325255</v>
      </c>
      <c r="AP45" s="62">
        <f t="shared" si="16"/>
        <v>0.9129007737923301</v>
      </c>
      <c r="AQ45" s="62">
        <f t="shared" si="17"/>
        <v>0.16119828564803224</v>
      </c>
      <c r="AR45" s="62">
        <f t="shared" si="18"/>
        <v>0.12456410036988573</v>
      </c>
      <c r="AS45" s="139">
        <f t="shared" si="6"/>
        <v>0.49050000000000005</v>
      </c>
      <c r="AT45" s="62">
        <f t="shared" si="19"/>
        <v>0.6516982856480322</v>
      </c>
      <c r="AU45" s="62">
        <f t="shared" si="20"/>
        <v>-0.8433621412130523</v>
      </c>
      <c r="AV45" s="62">
        <f t="shared" si="21"/>
        <v>-0.7187980408431666</v>
      </c>
      <c r="AW45" s="13">
        <f t="shared" si="8"/>
        <v>6.831924872050956</v>
      </c>
      <c r="AX45" s="98">
        <f t="shared" si="7"/>
        <v>0.9196800938025191</v>
      </c>
      <c r="AY45" s="125">
        <v>8</v>
      </c>
      <c r="AZ45" s="128">
        <f t="shared" si="12"/>
        <v>0.47424</v>
      </c>
      <c r="BA45" s="142">
        <f t="shared" si="13"/>
        <v>0.47424</v>
      </c>
      <c r="BB45" s="159">
        <f t="shared" si="9"/>
        <v>-0.7108905720739829</v>
      </c>
      <c r="BC45" s="155">
        <f t="shared" si="10"/>
        <v>0.04</v>
      </c>
      <c r="BD45" s="160">
        <f t="shared" si="22"/>
        <v>1</v>
      </c>
      <c r="BE45" s="127">
        <f t="shared" si="11"/>
        <v>-0.6908905720739829</v>
      </c>
    </row>
    <row r="46" spans="28:57" ht="12.75">
      <c r="AB46" s="1" t="s">
        <v>82</v>
      </c>
      <c r="AC46" s="121">
        <f>AC44*(AC29-AC45)</f>
        <v>0.2928</v>
      </c>
      <c r="AD46" s="1" t="s">
        <v>15</v>
      </c>
      <c r="AF46" s="98"/>
      <c r="AG46" s="94">
        <v>11</v>
      </c>
      <c r="AH46" s="62">
        <f t="shared" si="0"/>
        <v>0.6912</v>
      </c>
      <c r="AI46" s="62">
        <f t="shared" si="1"/>
        <v>0.30879999999999996</v>
      </c>
      <c r="AJ46" s="62">
        <f t="shared" si="2"/>
        <v>1.0431608445301144</v>
      </c>
      <c r="AK46" s="62">
        <f t="shared" si="3"/>
        <v>0.40279344582552473</v>
      </c>
      <c r="AL46" s="62">
        <f t="shared" si="4"/>
        <v>0.3972065541744753</v>
      </c>
      <c r="AM46" s="62">
        <f t="shared" si="14"/>
        <v>0.30879999999999985</v>
      </c>
      <c r="AN46" s="62">
        <f t="shared" si="15"/>
        <v>0.5031207476134931</v>
      </c>
      <c r="AO46" s="62">
        <f t="shared" si="5"/>
        <v>0.20312074761349314</v>
      </c>
      <c r="AP46" s="62">
        <f t="shared" si="16"/>
        <v>0.9099703440523017</v>
      </c>
      <c r="AQ46" s="62">
        <f t="shared" si="17"/>
        <v>0.1603608927351958</v>
      </c>
      <c r="AR46" s="62">
        <f t="shared" si="18"/>
        <v>0.12466925118983993</v>
      </c>
      <c r="AS46" s="139">
        <f t="shared" si="6"/>
        <v>0.49050000000000005</v>
      </c>
      <c r="AT46" s="62">
        <f t="shared" si="19"/>
        <v>0.6508608927351959</v>
      </c>
      <c r="AU46" s="62">
        <f t="shared" si="20"/>
        <v>-0.8371962838415482</v>
      </c>
      <c r="AV46" s="62">
        <f t="shared" si="21"/>
        <v>-0.7125270326517082</v>
      </c>
      <c r="AW46" s="13">
        <f t="shared" si="8"/>
        <v>6.793241043596641</v>
      </c>
      <c r="AX46" s="98">
        <f t="shared" si="7"/>
        <v>0.9249171738285605</v>
      </c>
      <c r="AY46" s="125">
        <v>9</v>
      </c>
      <c r="AZ46" s="128">
        <f t="shared" si="12"/>
        <v>0.53352</v>
      </c>
      <c r="BA46" s="142">
        <f t="shared" si="13"/>
        <v>0.53352</v>
      </c>
      <c r="BB46" s="159">
        <f t="shared" si="9"/>
        <v>-0.6997518935832306</v>
      </c>
      <c r="BC46" s="155">
        <f t="shared" si="10"/>
        <v>0.045000000000000005</v>
      </c>
      <c r="BD46" s="160">
        <f t="shared" si="22"/>
        <v>-1</v>
      </c>
      <c r="BE46" s="127">
        <f t="shared" si="11"/>
        <v>-0.7197518935832307</v>
      </c>
    </row>
    <row r="47" spans="29:57" ht="12.75">
      <c r="AC47" s="13"/>
      <c r="AF47" s="98"/>
      <c r="AG47" s="94">
        <v>12</v>
      </c>
      <c r="AH47" s="62">
        <f t="shared" si="0"/>
        <v>0.6904</v>
      </c>
      <c r="AI47" s="62">
        <f t="shared" si="1"/>
        <v>0.3096</v>
      </c>
      <c r="AJ47" s="62">
        <f t="shared" si="2"/>
        <v>1.0411780867051108</v>
      </c>
      <c r="AK47" s="62">
        <f t="shared" si="3"/>
        <v>0.40416313537976223</v>
      </c>
      <c r="AL47" s="62">
        <f t="shared" si="4"/>
        <v>0.3958368646202378</v>
      </c>
      <c r="AM47" s="62">
        <f t="shared" si="14"/>
        <v>0.3096</v>
      </c>
      <c r="AN47" s="62">
        <f t="shared" si="15"/>
        <v>0.5025325694841882</v>
      </c>
      <c r="AO47" s="62">
        <f t="shared" si="5"/>
        <v>0.20253256948418824</v>
      </c>
      <c r="AP47" s="62">
        <f t="shared" si="16"/>
        <v>0.9070406558353361</v>
      </c>
      <c r="AQ47" s="62">
        <f t="shared" si="17"/>
        <v>0.15953166452552486</v>
      </c>
      <c r="AR47" s="62">
        <f t="shared" si="18"/>
        <v>0.12477615844215967</v>
      </c>
      <c r="AS47" s="139">
        <f t="shared" si="6"/>
        <v>0.49050000000000005</v>
      </c>
      <c r="AT47" s="62">
        <f t="shared" si="19"/>
        <v>0.6500316645255249</v>
      </c>
      <c r="AU47" s="62">
        <f t="shared" si="20"/>
        <v>-0.8310933332999288</v>
      </c>
      <c r="AV47" s="62">
        <f t="shared" si="21"/>
        <v>-0.7063171748577692</v>
      </c>
      <c r="AW47" s="13">
        <f t="shared" si="8"/>
        <v>6.754829714657217</v>
      </c>
      <c r="AX47" s="98">
        <f t="shared" si="7"/>
        <v>0.9301767139363682</v>
      </c>
      <c r="AY47" s="125">
        <v>9.5</v>
      </c>
      <c r="AZ47" s="128">
        <f t="shared" si="12"/>
        <v>0.56316</v>
      </c>
      <c r="BA47" s="142">
        <f t="shared" si="13"/>
        <v>0.56316</v>
      </c>
      <c r="BB47" s="159">
        <f t="shared" si="9"/>
        <v>-0.6941825543378546</v>
      </c>
      <c r="BC47" s="155">
        <f t="shared" si="10"/>
        <v>0.0475</v>
      </c>
      <c r="BD47" s="160">
        <v>0</v>
      </c>
      <c r="BE47" s="127">
        <f t="shared" si="11"/>
        <v>-0.6941825543378546</v>
      </c>
    </row>
    <row r="48" spans="2:57" ht="12.75">
      <c r="B48" s="40"/>
      <c r="AF48" s="98"/>
      <c r="AG48" s="94">
        <v>13</v>
      </c>
      <c r="AH48" s="62">
        <f t="shared" si="0"/>
        <v>0.6896</v>
      </c>
      <c r="AI48" s="62">
        <f t="shared" si="1"/>
        <v>0.3104</v>
      </c>
      <c r="AJ48" s="62">
        <f t="shared" si="2"/>
        <v>1.039202021838813</v>
      </c>
      <c r="AK48" s="62">
        <f t="shared" si="3"/>
        <v>0.40552662058118955</v>
      </c>
      <c r="AL48" s="62">
        <f t="shared" si="4"/>
        <v>0.3944733794188105</v>
      </c>
      <c r="AM48" s="62">
        <f t="shared" si="14"/>
        <v>0.3104</v>
      </c>
      <c r="AN48" s="62">
        <f t="shared" si="15"/>
        <v>0.501953590554044</v>
      </c>
      <c r="AO48" s="62">
        <f t="shared" si="5"/>
        <v>0.201953590554044</v>
      </c>
      <c r="AP48" s="62">
        <f t="shared" si="16"/>
        <v>0.9041117704311132</v>
      </c>
      <c r="AQ48" s="62">
        <f t="shared" si="17"/>
        <v>0.1587105199579983</v>
      </c>
      <c r="AR48" s="62">
        <f t="shared" si="18"/>
        <v>0.12488484132324577</v>
      </c>
      <c r="AS48" s="139">
        <f t="shared" si="6"/>
        <v>0.49050000000000005</v>
      </c>
      <c r="AT48" s="62">
        <f t="shared" si="19"/>
        <v>0.6492105199579983</v>
      </c>
      <c r="AU48" s="62">
        <f t="shared" si="20"/>
        <v>-0.8250524090273025</v>
      </c>
      <c r="AV48" s="62">
        <f t="shared" si="21"/>
        <v>-0.7001675677040567</v>
      </c>
      <c r="AW48" s="13">
        <f t="shared" si="8"/>
        <v>6.716687403151433</v>
      </c>
      <c r="AX48" s="98">
        <f t="shared" si="7"/>
        <v>0.9354589442753506</v>
      </c>
      <c r="AY48" s="129">
        <v>10</v>
      </c>
      <c r="AZ48" s="128">
        <f t="shared" si="12"/>
        <v>0.5928</v>
      </c>
      <c r="BA48" s="143">
        <f>AZ48*COS($AC$35*$AH$1)</f>
        <v>0.5928</v>
      </c>
      <c r="BB48" s="159">
        <f t="shared" si="9"/>
        <v>-0.6886132150924785</v>
      </c>
      <c r="BC48" s="155">
        <f t="shared" si="10"/>
        <v>0.05</v>
      </c>
      <c r="BD48" s="160">
        <v>0</v>
      </c>
      <c r="BE48" s="127">
        <f t="shared" si="11"/>
        <v>-0.6886132150924785</v>
      </c>
    </row>
    <row r="49" spans="28:57" ht="12.75">
      <c r="AB49" s="8" t="s">
        <v>197</v>
      </c>
      <c r="AF49" s="98"/>
      <c r="AG49" s="94">
        <v>14</v>
      </c>
      <c r="AH49" s="62">
        <f t="shared" si="0"/>
        <v>0.6888000000000001</v>
      </c>
      <c r="AI49" s="62">
        <f t="shared" si="1"/>
        <v>0.3112</v>
      </c>
      <c r="AJ49" s="62">
        <f t="shared" si="2"/>
        <v>1.0372325749684845</v>
      </c>
      <c r="AK49" s="62">
        <f t="shared" si="3"/>
        <v>0.40688396380294956</v>
      </c>
      <c r="AL49" s="62">
        <f t="shared" si="4"/>
        <v>0.3931160361970505</v>
      </c>
      <c r="AM49" s="62">
        <f t="shared" si="14"/>
        <v>0.3111999999999999</v>
      </c>
      <c r="AN49" s="62">
        <f t="shared" si="15"/>
        <v>0.5013837431701198</v>
      </c>
      <c r="AO49" s="62">
        <f t="shared" si="5"/>
        <v>0.2013837431701198</v>
      </c>
      <c r="AP49" s="62">
        <f t="shared" si="16"/>
        <v>0.901183749289364</v>
      </c>
      <c r="AQ49" s="62">
        <f t="shared" si="17"/>
        <v>0.15789737889985966</v>
      </c>
      <c r="AR49" s="62">
        <f t="shared" si="18"/>
        <v>0.12499531891140135</v>
      </c>
      <c r="AS49" s="139">
        <f t="shared" si="6"/>
        <v>0.49050000000000005</v>
      </c>
      <c r="AT49" s="62">
        <f t="shared" si="19"/>
        <v>0.6483973788998597</v>
      </c>
      <c r="AU49" s="62">
        <f t="shared" si="20"/>
        <v>-0.8190726461236181</v>
      </c>
      <c r="AV49" s="62">
        <f t="shared" si="21"/>
        <v>-0.6940773272122167</v>
      </c>
      <c r="AW49" s="13">
        <f t="shared" si="8"/>
        <v>6.678810674935581</v>
      </c>
      <c r="AX49" s="98">
        <f t="shared" si="7"/>
        <v>0.9407640990272852</v>
      </c>
      <c r="BE49" s="64"/>
    </row>
    <row r="50" spans="28:57" ht="12.75">
      <c r="AB50" s="1" t="s">
        <v>10</v>
      </c>
      <c r="AC50" s="1" t="s">
        <v>11</v>
      </c>
      <c r="AD50" s="1" t="s">
        <v>98</v>
      </c>
      <c r="AF50" s="98"/>
      <c r="AG50" s="94">
        <v>15</v>
      </c>
      <c r="AH50" s="62">
        <f t="shared" si="0"/>
        <v>0.688</v>
      </c>
      <c r="AI50" s="62">
        <f t="shared" si="1"/>
        <v>0.312</v>
      </c>
      <c r="AJ50" s="62">
        <f t="shared" si="2"/>
        <v>1.0352696724805086</v>
      </c>
      <c r="AK50" s="62">
        <f t="shared" si="3"/>
        <v>0.4082352263095385</v>
      </c>
      <c r="AL50" s="62">
        <f t="shared" si="4"/>
        <v>0.39176477369046153</v>
      </c>
      <c r="AM50" s="62">
        <f t="shared" si="14"/>
        <v>0.31200000000000006</v>
      </c>
      <c r="AN50" s="62">
        <f t="shared" si="15"/>
        <v>0.5008229606405227</v>
      </c>
      <c r="AO50" s="62">
        <f t="shared" si="5"/>
        <v>0.20082296064052269</v>
      </c>
      <c r="AP50" s="62">
        <f t="shared" si="16"/>
        <v>0.8982566540047755</v>
      </c>
      <c r="AQ50" s="62">
        <f t="shared" si="17"/>
        <v>0.15709216212164423</v>
      </c>
      <c r="AR50" s="62">
        <f t="shared" si="18"/>
        <v>0.1251076101617003</v>
      </c>
      <c r="AS50" s="139">
        <f t="shared" si="6"/>
        <v>0.49050000000000005</v>
      </c>
      <c r="AT50" s="62">
        <f t="shared" si="19"/>
        <v>0.6475921621216443</v>
      </c>
      <c r="AU50" s="62">
        <f t="shared" si="20"/>
        <v>-0.8131531949913545</v>
      </c>
      <c r="AV50" s="62">
        <f t="shared" si="21"/>
        <v>-0.6880455848296543</v>
      </c>
      <c r="AW50" s="13">
        <f t="shared" si="8"/>
        <v>6.641196142791531</v>
      </c>
      <c r="AX50" s="98">
        <f t="shared" si="7"/>
        <v>0.9460924164993175</v>
      </c>
      <c r="AZ50" s="13"/>
      <c r="BA50" s="9"/>
      <c r="BB50" s="9"/>
      <c r="BC50" s="9"/>
      <c r="BD50" s="9"/>
      <c r="BE50" s="64"/>
    </row>
    <row r="51" spans="28:56" ht="12.75">
      <c r="AB51" s="74">
        <f>$AC$45*$AC$38*COS(AC35*AH1)</f>
        <v>0.3</v>
      </c>
      <c r="AD51" s="5">
        <f>SQRT(AB51^2+AE56^2)</f>
        <v>0.3</v>
      </c>
      <c r="AF51" s="98"/>
      <c r="AG51" s="94">
        <v>16</v>
      </c>
      <c r="AH51" s="62">
        <f t="shared" si="0"/>
        <v>0.6872</v>
      </c>
      <c r="AI51" s="62">
        <f t="shared" si="1"/>
        <v>0.31279999999999997</v>
      </c>
      <c r="AJ51" s="62">
        <f t="shared" si="2"/>
        <v>1.0333132420766569</v>
      </c>
      <c r="AK51" s="62">
        <f t="shared" si="3"/>
        <v>0.40958046828431655</v>
      </c>
      <c r="AL51" s="62">
        <f t="shared" si="4"/>
        <v>0.3904195317156835</v>
      </c>
      <c r="AM51" s="62">
        <f t="shared" si="14"/>
        <v>0.31279999999999997</v>
      </c>
      <c r="AN51" s="62">
        <f t="shared" si="15"/>
        <v>0.5002711772080154</v>
      </c>
      <c r="AO51" s="62">
        <f t="shared" si="5"/>
        <v>0.2002711772080154</v>
      </c>
      <c r="AP51" s="62">
        <f t="shared" si="16"/>
        <v>0.8953305463021256</v>
      </c>
      <c r="AQ51" s="62">
        <f t="shared" si="17"/>
        <v>0.1562947912731545</v>
      </c>
      <c r="AR51" s="62">
        <f t="shared" si="18"/>
        <v>0.12522173390097016</v>
      </c>
      <c r="AS51" s="139">
        <f t="shared" si="6"/>
        <v>0.49050000000000005</v>
      </c>
      <c r="AT51" s="62">
        <f t="shared" si="19"/>
        <v>0.6467947912731545</v>
      </c>
      <c r="AU51" s="62">
        <f t="shared" si="20"/>
        <v>-0.8072932209878785</v>
      </c>
      <c r="AV51" s="62">
        <f t="shared" si="21"/>
        <v>-0.6820714870869083</v>
      </c>
      <c r="AW51" s="13">
        <f t="shared" si="8"/>
        <v>6.603840465443183</v>
      </c>
      <c r="AX51" s="98">
        <f t="shared" si="7"/>
        <v>0.9514441392184544</v>
      </c>
      <c r="AZ51" s="13"/>
      <c r="BA51" s="9"/>
      <c r="BB51" s="9"/>
      <c r="BC51" s="9"/>
      <c r="BD51" s="9"/>
    </row>
    <row r="52" spans="28:58" ht="15.75">
      <c r="AB52" s="149" t="s">
        <v>230</v>
      </c>
      <c r="AC52" s="13">
        <f>AE52*AC38/AE53</f>
        <v>0.05</v>
      </c>
      <c r="AD52" s="1" t="s">
        <v>229</v>
      </c>
      <c r="AE52" s="66">
        <v>0.05</v>
      </c>
      <c r="AF52" s="98"/>
      <c r="AG52" s="94">
        <v>17</v>
      </c>
      <c r="AH52" s="62">
        <f t="shared" si="0"/>
        <v>0.6864</v>
      </c>
      <c r="AI52" s="62">
        <f t="shared" si="1"/>
        <v>0.3136</v>
      </c>
      <c r="AJ52" s="62">
        <f t="shared" si="2"/>
        <v>1.0313632127414292</v>
      </c>
      <c r="AK52" s="62">
        <f t="shared" si="3"/>
        <v>0.4109197488561483</v>
      </c>
      <c r="AL52" s="62">
        <f t="shared" si="4"/>
        <v>0.38908025114385175</v>
      </c>
      <c r="AM52" s="62">
        <f t="shared" si="14"/>
        <v>0.3136</v>
      </c>
      <c r="AN52" s="62">
        <f t="shared" si="15"/>
        <v>0.4997283280245005</v>
      </c>
      <c r="AO52" s="62">
        <f t="shared" si="5"/>
        <v>0.19972832802450052</v>
      </c>
      <c r="AP52" s="62">
        <f t="shared" si="16"/>
        <v>0.8924054880216317</v>
      </c>
      <c r="AQ52" s="62">
        <f t="shared" si="17"/>
        <v>0.15550518886034476</v>
      </c>
      <c r="AR52" s="62">
        <f t="shared" si="18"/>
        <v>0.12533770882288772</v>
      </c>
      <c r="AS52" s="139">
        <f t="shared" si="6"/>
        <v>0.49050000000000005</v>
      </c>
      <c r="AT52" s="62">
        <f t="shared" si="19"/>
        <v>0.6460051888603449</v>
      </c>
      <c r="AU52" s="62">
        <f t="shared" si="20"/>
        <v>-0.8014919040880559</v>
      </c>
      <c r="AV52" s="62">
        <f t="shared" si="21"/>
        <v>-0.6761541952651682</v>
      </c>
      <c r="AW52" s="13">
        <f t="shared" si="8"/>
        <v>6.566740346600156</v>
      </c>
      <c r="AX52" s="98">
        <f t="shared" si="7"/>
        <v>0.9568195140276291</v>
      </c>
      <c r="BF52" s="8"/>
    </row>
    <row r="53" spans="28:50" ht="12.75">
      <c r="AB53" s="106" t="s">
        <v>187</v>
      </c>
      <c r="AC53" s="107">
        <v>0.8</v>
      </c>
      <c r="AD53" s="114" t="s">
        <v>30</v>
      </c>
      <c r="AE53" s="115">
        <v>1</v>
      </c>
      <c r="AF53" s="98"/>
      <c r="AG53" s="94">
        <v>18</v>
      </c>
      <c r="AH53" s="62">
        <f t="shared" si="0"/>
        <v>0.6856</v>
      </c>
      <c r="AI53" s="62">
        <f t="shared" si="1"/>
        <v>0.3144</v>
      </c>
      <c r="AJ53" s="62">
        <f t="shared" si="2"/>
        <v>1.0294195147104317</v>
      </c>
      <c r="AK53" s="62">
        <f t="shared" si="3"/>
        <v>0.41225312612519993</v>
      </c>
      <c r="AL53" s="62">
        <f t="shared" si="4"/>
        <v>0.3877468738748001</v>
      </c>
      <c r="AM53" s="62">
        <f t="shared" si="14"/>
        <v>0.3144</v>
      </c>
      <c r="AN53" s="62">
        <f t="shared" si="15"/>
        <v>0.49919434912634997</v>
      </c>
      <c r="AO53" s="62">
        <f t="shared" si="5"/>
        <v>0.19919434912634998</v>
      </c>
      <c r="AP53" s="62">
        <f t="shared" si="16"/>
        <v>0.8894815411045266</v>
      </c>
      <c r="AQ53" s="62">
        <f t="shared" si="17"/>
        <v>0.1547232782230843</v>
      </c>
      <c r="AR53" s="62">
        <f t="shared" si="18"/>
        <v>0.12545555348318485</v>
      </c>
      <c r="AS53" s="139">
        <f t="shared" si="6"/>
        <v>0.49050000000000005</v>
      </c>
      <c r="AT53" s="62">
        <f t="shared" si="19"/>
        <v>0.6452232782230843</v>
      </c>
      <c r="AU53" s="62">
        <f t="shared" si="20"/>
        <v>-0.795748438556779</v>
      </c>
      <c r="AV53" s="62">
        <f t="shared" si="21"/>
        <v>-0.6702928850735942</v>
      </c>
      <c r="AW53" s="13">
        <f t="shared" si="8"/>
        <v>6.5298925340279395</v>
      </c>
      <c r="AX53" s="98">
        <f t="shared" si="7"/>
        <v>0.9622187921833726</v>
      </c>
    </row>
    <row r="54" spans="28:50" ht="12.75">
      <c r="AB54" s="108" t="s">
        <v>10</v>
      </c>
      <c r="AC54" s="109" t="s">
        <v>11</v>
      </c>
      <c r="AD54" s="147" t="s">
        <v>10</v>
      </c>
      <c r="AE54" s="116" t="s">
        <v>11</v>
      </c>
      <c r="AF54" s="98"/>
      <c r="AG54" s="94">
        <v>19</v>
      </c>
      <c r="AH54" s="62">
        <f t="shared" si="0"/>
        <v>0.6848000000000001</v>
      </c>
      <c r="AI54" s="62">
        <f t="shared" si="1"/>
        <v>0.3152</v>
      </c>
      <c r="AJ54" s="62">
        <f t="shared" si="2"/>
        <v>1.0274820794397488</v>
      </c>
      <c r="AK54" s="62">
        <f t="shared" si="3"/>
        <v>0.41358065718792975</v>
      </c>
      <c r="AL54" s="62">
        <f t="shared" si="4"/>
        <v>0.3864193428120703</v>
      </c>
      <c r="AM54" s="62">
        <f t="shared" si="14"/>
        <v>0.3151999999999999</v>
      </c>
      <c r="AN54" s="62">
        <f t="shared" si="15"/>
        <v>0.49866917741054767</v>
      </c>
      <c r="AO54" s="62">
        <f t="shared" si="5"/>
        <v>0.19866917741054768</v>
      </c>
      <c r="AP54" s="62">
        <f t="shared" si="16"/>
        <v>0.8865587675788393</v>
      </c>
      <c r="AQ54" s="62">
        <f t="shared" si="17"/>
        <v>0.15394898351376354</v>
      </c>
      <c r="AR54" s="62">
        <f t="shared" si="18"/>
        <v>0.12557528629496578</v>
      </c>
      <c r="AS54" s="139">
        <f t="shared" si="6"/>
        <v>0.49050000000000005</v>
      </c>
      <c r="AT54" s="62">
        <f t="shared" si="19"/>
        <v>0.6444489835137636</v>
      </c>
      <c r="AU54" s="62">
        <f t="shared" si="20"/>
        <v>-0.790062032631013</v>
      </c>
      <c r="AV54" s="62">
        <f t="shared" si="21"/>
        <v>-0.6644867463360473</v>
      </c>
      <c r="AW54" s="13">
        <f t="shared" si="8"/>
        <v>6.493293818643311</v>
      </c>
      <c r="AX54" s="98">
        <f t="shared" si="7"/>
        <v>0.9676422294551852</v>
      </c>
    </row>
    <row r="55" spans="28:50" ht="12.75">
      <c r="AB55" s="110">
        <f>AC38*COS(AC35*AH1)</f>
        <v>1</v>
      </c>
      <c r="AC55" s="111">
        <f>AC52*SIN($AC$35*$AH$1)</f>
        <v>0</v>
      </c>
      <c r="AD55" s="110">
        <f>AB60</f>
        <v>0</v>
      </c>
      <c r="AE55" s="117">
        <f>AC60</f>
        <v>0</v>
      </c>
      <c r="AF55" s="98"/>
      <c r="AG55" s="94">
        <v>20</v>
      </c>
      <c r="AH55" s="62">
        <f t="shared" si="0"/>
        <v>0.6839999999999999</v>
      </c>
      <c r="AI55" s="62">
        <f t="shared" si="1"/>
        <v>0.316</v>
      </c>
      <c r="AJ55" s="62">
        <f t="shared" si="2"/>
        <v>1.025550839576268</v>
      </c>
      <c r="AK55" s="62">
        <f t="shared" si="3"/>
        <v>0.4149023981613027</v>
      </c>
      <c r="AL55" s="62">
        <f t="shared" si="4"/>
        <v>0.38509760183869735</v>
      </c>
      <c r="AM55" s="62">
        <f t="shared" si="14"/>
        <v>0.31600000000000006</v>
      </c>
      <c r="AN55" s="62">
        <f t="shared" si="15"/>
        <v>0.498152750611613</v>
      </c>
      <c r="AO55" s="62">
        <f t="shared" si="5"/>
        <v>0.19815275061161303</v>
      </c>
      <c r="AP55" s="62">
        <f t="shared" si="16"/>
        <v>0.8836372295453847</v>
      </c>
      <c r="AQ55" s="62">
        <f t="shared" si="17"/>
        <v>0.1531822296767114</v>
      </c>
      <c r="AR55" s="62">
        <f t="shared" si="18"/>
        <v>0.12569692552413264</v>
      </c>
      <c r="AS55" s="139">
        <f t="shared" si="6"/>
        <v>0.49050000000000005</v>
      </c>
      <c r="AT55" s="62">
        <f t="shared" si="19"/>
        <v>0.6436822296767115</v>
      </c>
      <c r="AU55" s="62">
        <f t="shared" si="20"/>
        <v>-0.7844319082110351</v>
      </c>
      <c r="AV55" s="62">
        <f t="shared" si="21"/>
        <v>-0.6587349826869024</v>
      </c>
      <c r="AW55" s="13">
        <f t="shared" si="8"/>
        <v>6.456941033634213</v>
      </c>
      <c r="AX55" s="98">
        <f t="shared" si="7"/>
        <v>0.9730900862266616</v>
      </c>
    </row>
    <row r="56" spans="28:50" ht="12.75">
      <c r="AB56" s="112">
        <f>AB65</f>
        <v>0.5928</v>
      </c>
      <c r="AC56" s="113">
        <f>AC65</f>
        <v>-0.6886132150924785</v>
      </c>
      <c r="AD56" s="112">
        <f>AE53*COS(AC35*AH1)</f>
        <v>1</v>
      </c>
      <c r="AE56" s="148">
        <f>AE52*SIN($AC$35*$AH$1)</f>
        <v>0</v>
      </c>
      <c r="AF56" s="98"/>
      <c r="AG56" s="94">
        <v>21</v>
      </c>
      <c r="AH56" s="62">
        <f t="shared" si="0"/>
        <v>0.6832</v>
      </c>
      <c r="AI56" s="62">
        <f t="shared" si="1"/>
        <v>0.31679999999999997</v>
      </c>
      <c r="AJ56" s="62">
        <f t="shared" si="2"/>
        <v>1.0236257289289328</v>
      </c>
      <c r="AK56" s="62">
        <f t="shared" si="3"/>
        <v>0.41621840420625333</v>
      </c>
      <c r="AL56" s="62">
        <f t="shared" si="4"/>
        <v>0.3837815957937467</v>
      </c>
      <c r="AM56" s="62">
        <f t="shared" si="14"/>
        <v>0.31679999999999997</v>
      </c>
      <c r="AN56" s="62">
        <f t="shared" si="15"/>
        <v>0.4976450072792801</v>
      </c>
      <c r="AO56" s="62">
        <f t="shared" si="5"/>
        <v>0.19764500727928014</v>
      </c>
      <c r="AP56" s="62">
        <f t="shared" si="16"/>
        <v>0.880716989163964</v>
      </c>
      <c r="AQ56" s="62">
        <f t="shared" si="17"/>
        <v>0.1524229424283968</v>
      </c>
      <c r="AR56" s="62">
        <f t="shared" si="18"/>
        <v>0.12582048928491868</v>
      </c>
      <c r="AS56" s="139">
        <f t="shared" si="6"/>
        <v>0.49050000000000005</v>
      </c>
      <c r="AT56" s="62">
        <f t="shared" si="19"/>
        <v>0.6429229424283969</v>
      </c>
      <c r="AU56" s="62">
        <f t="shared" si="20"/>
        <v>-0.7788573005605471</v>
      </c>
      <c r="AV56" s="62">
        <f t="shared" si="21"/>
        <v>-0.6530368112756284</v>
      </c>
      <c r="AW56" s="13">
        <f t="shared" si="8"/>
        <v>6.4208310536032585</v>
      </c>
      <c r="AX56" s="98">
        <f t="shared" si="7"/>
        <v>0.9785626275984278</v>
      </c>
    </row>
    <row r="57" spans="32:50" ht="12.75">
      <c r="AF57" s="98"/>
      <c r="AG57" s="94">
        <v>22</v>
      </c>
      <c r="AH57" s="62">
        <f t="shared" si="0"/>
        <v>0.6824</v>
      </c>
      <c r="AI57" s="62">
        <f t="shared" si="1"/>
        <v>0.3176</v>
      </c>
      <c r="AJ57" s="62">
        <f t="shared" si="2"/>
        <v>1.02170668244087</v>
      </c>
      <c r="AK57" s="62">
        <f t="shared" si="3"/>
        <v>0.41752872955043474</v>
      </c>
      <c r="AL57" s="62">
        <f t="shared" si="4"/>
        <v>0.3824712704495653</v>
      </c>
      <c r="AM57" s="62">
        <f t="shared" si="14"/>
        <v>0.3176000000000001</v>
      </c>
      <c r="AN57" s="62">
        <f t="shared" si="15"/>
        <v>0.49714588675690013</v>
      </c>
      <c r="AO57" s="62">
        <f t="shared" si="5"/>
        <v>0.19714588675690015</v>
      </c>
      <c r="AP57" s="62">
        <f t="shared" si="16"/>
        <v>0.8777981086397516</v>
      </c>
      <c r="AQ57" s="62">
        <f t="shared" si="17"/>
        <v>0.15167104823837946</v>
      </c>
      <c r="AR57" s="62">
        <f t="shared" si="18"/>
        <v>0.1259459955355297</v>
      </c>
      <c r="AS57" s="139">
        <f t="shared" si="6"/>
        <v>0.49050000000000005</v>
      </c>
      <c r="AT57" s="62">
        <f t="shared" si="19"/>
        <v>0.6421710482383796</v>
      </c>
      <c r="AU57" s="62">
        <f t="shared" si="20"/>
        <v>-0.7733374580153087</v>
      </c>
      <c r="AV57" s="62">
        <f t="shared" si="21"/>
        <v>-0.647391462479779</v>
      </c>
      <c r="AW57" s="13">
        <f t="shared" si="8"/>
        <v>6.384960793733785</v>
      </c>
      <c r="AX57" s="98">
        <f t="shared" si="7"/>
        <v>0.9840601234929929</v>
      </c>
    </row>
    <row r="58" spans="28:50" ht="12.75">
      <c r="AB58" s="114" t="s">
        <v>20</v>
      </c>
      <c r="AC58" s="118"/>
      <c r="AF58" s="98"/>
      <c r="AG58" s="94">
        <v>23</v>
      </c>
      <c r="AH58" s="62">
        <f t="shared" si="0"/>
        <v>0.6816</v>
      </c>
      <c r="AI58" s="62">
        <f t="shared" si="1"/>
        <v>0.3184</v>
      </c>
      <c r="AJ58" s="62">
        <f t="shared" si="2"/>
        <v>1.0197936361623814</v>
      </c>
      <c r="AK58" s="62">
        <f t="shared" si="3"/>
        <v>0.4188334275102693</v>
      </c>
      <c r="AL58" s="62">
        <f t="shared" si="4"/>
        <v>0.38116657248973074</v>
      </c>
      <c r="AM58" s="62">
        <f t="shared" si="14"/>
        <v>0.3184</v>
      </c>
      <c r="AN58" s="62">
        <f t="shared" si="15"/>
        <v>0.4966553291605449</v>
      </c>
      <c r="AO58" s="62">
        <f t="shared" si="5"/>
        <v>0.1966553291605449</v>
      </c>
      <c r="AP58" s="62">
        <f t="shared" si="16"/>
        <v>0.8748806502098927</v>
      </c>
      <c r="AQ58" s="62">
        <f t="shared" si="17"/>
        <v>0.15092647431098888</v>
      </c>
      <c r="AR58" s="62">
        <f t="shared" si="18"/>
        <v>0.12607346207389036</v>
      </c>
      <c r="AS58" s="139">
        <f t="shared" si="6"/>
        <v>0.49050000000000005</v>
      </c>
      <c r="AT58" s="62">
        <f t="shared" si="19"/>
        <v>0.641426474310989</v>
      </c>
      <c r="AU58" s="62">
        <f t="shared" si="20"/>
        <v>-0.7678716417000379</v>
      </c>
      <c r="AV58" s="62">
        <f t="shared" si="21"/>
        <v>-0.6417981796261475</v>
      </c>
      <c r="AW58" s="13">
        <f t="shared" si="8"/>
        <v>6.349327208977937</v>
      </c>
      <c r="AX58" s="98">
        <f t="shared" si="7"/>
        <v>0.9895828487615466</v>
      </c>
    </row>
    <row r="59" spans="28:50" ht="12.75">
      <c r="AB59" s="108" t="s">
        <v>10</v>
      </c>
      <c r="AC59" s="109" t="s">
        <v>11</v>
      </c>
      <c r="AF59" s="98"/>
      <c r="AG59" s="94">
        <v>24</v>
      </c>
      <c r="AH59" s="62">
        <f t="shared" si="0"/>
        <v>0.6808000000000001</v>
      </c>
      <c r="AI59" s="62">
        <f t="shared" si="1"/>
        <v>0.3192</v>
      </c>
      <c r="AJ59" s="62">
        <f t="shared" si="2"/>
        <v>1.0178865272247473</v>
      </c>
      <c r="AK59" s="62">
        <f t="shared" si="3"/>
        <v>0.4201325505123352</v>
      </c>
      <c r="AL59" s="62">
        <f t="shared" si="4"/>
        <v>0.3798674494876648</v>
      </c>
      <c r="AM59" s="62">
        <f t="shared" si="14"/>
        <v>0.31919999999999993</v>
      </c>
      <c r="AN59" s="62">
        <f t="shared" si="15"/>
        <v>0.49617327535878386</v>
      </c>
      <c r="AO59" s="62">
        <f t="shared" si="5"/>
        <v>0.19617327535878387</v>
      </c>
      <c r="AP59" s="62">
        <f t="shared" si="16"/>
        <v>0.8719646761302824</v>
      </c>
      <c r="AQ59" s="62">
        <f t="shared" si="17"/>
        <v>0.15018914856769974</v>
      </c>
      <c r="AR59" s="62">
        <f t="shared" si="18"/>
        <v>0.12620290653349728</v>
      </c>
      <c r="AS59" s="139">
        <f t="shared" si="6"/>
        <v>0.49050000000000005</v>
      </c>
      <c r="AT59" s="62">
        <f t="shared" si="19"/>
        <v>0.6406891485676998</v>
      </c>
      <c r="AU59" s="62">
        <f t="shared" si="20"/>
        <v>-0.7624591252532446</v>
      </c>
      <c r="AV59" s="62">
        <f t="shared" si="21"/>
        <v>-0.6362562187197472</v>
      </c>
      <c r="AW59" s="13">
        <f t="shared" si="8"/>
        <v>6.313927293265723</v>
      </c>
      <c r="AX59" s="98">
        <f t="shared" si="7"/>
        <v>0.9951310832928143</v>
      </c>
    </row>
    <row r="60" spans="28:50" ht="12.75">
      <c r="AB60" s="110">
        <v>0</v>
      </c>
      <c r="AC60" s="119">
        <v>0</v>
      </c>
      <c r="AF60" s="98"/>
      <c r="AG60" s="94">
        <v>25</v>
      </c>
      <c r="AH60" s="62">
        <f t="shared" si="0"/>
        <v>0.6799999999999999</v>
      </c>
      <c r="AI60" s="62">
        <f t="shared" si="1"/>
        <v>0.32</v>
      </c>
      <c r="AJ60" s="62">
        <f t="shared" si="2"/>
        <v>1.0159852938148248</v>
      </c>
      <c r="AK60" s="62">
        <f t="shared" si="3"/>
        <v>0.42142615011410983</v>
      </c>
      <c r="AL60" s="62">
        <f t="shared" si="4"/>
        <v>0.3785738498858902</v>
      </c>
      <c r="AM60" s="62">
        <f t="shared" si="14"/>
        <v>0.32000000000000006</v>
      </c>
      <c r="AN60" s="62">
        <f t="shared" si="15"/>
        <v>0.4956996669531104</v>
      </c>
      <c r="AO60" s="62">
        <f t="shared" si="5"/>
        <v>0.19569966695311042</v>
      </c>
      <c r="AP60" s="62">
        <f t="shared" si="16"/>
        <v>0.8690502486625417</v>
      </c>
      <c r="AQ60" s="62">
        <f t="shared" si="17"/>
        <v>0.14945899963018053</v>
      </c>
      <c r="AR60" s="62">
        <f t="shared" si="18"/>
        <v>0.12633434637937555</v>
      </c>
      <c r="AS60" s="139">
        <f t="shared" si="6"/>
        <v>0.49050000000000005</v>
      </c>
      <c r="AT60" s="62">
        <f t="shared" si="19"/>
        <v>0.6399589996301805</v>
      </c>
      <c r="AU60" s="62">
        <f t="shared" si="20"/>
        <v>-0.7570991945597512</v>
      </c>
      <c r="AV60" s="62">
        <f t="shared" si="21"/>
        <v>-0.6307648481803756</v>
      </c>
      <c r="AW60" s="13">
        <f t="shared" si="8"/>
        <v>6.278758078734478</v>
      </c>
      <c r="AX60" s="98">
        <f t="shared" si="7"/>
        <v>1.0007051121240207</v>
      </c>
    </row>
    <row r="61" spans="28:50" ht="12.75">
      <c r="AB61" s="112">
        <v>0</v>
      </c>
      <c r="AC61" s="120">
        <f>-2</f>
        <v>-2</v>
      </c>
      <c r="AF61" s="98"/>
      <c r="AG61" s="94">
        <v>26</v>
      </c>
      <c r="AH61" s="62">
        <f t="shared" si="0"/>
        <v>0.6792</v>
      </c>
      <c r="AI61" s="62">
        <f t="shared" si="1"/>
        <v>0.3208</v>
      </c>
      <c r="AJ61" s="62">
        <f t="shared" si="2"/>
        <v>1.0140898751504102</v>
      </c>
      <c r="AK61" s="62">
        <f t="shared" si="3"/>
        <v>0.42271427702409103</v>
      </c>
      <c r="AL61" s="62">
        <f t="shared" si="4"/>
        <v>0.377285722975909</v>
      </c>
      <c r="AM61" s="62">
        <f t="shared" si="14"/>
        <v>0.32079999999999986</v>
      </c>
      <c r="AN61" s="62">
        <f t="shared" si="15"/>
        <v>0.4952344462589959</v>
      </c>
      <c r="AO61" s="62">
        <f t="shared" si="5"/>
        <v>0.1952344462589959</v>
      </c>
      <c r="AP61" s="62">
        <f t="shared" si="16"/>
        <v>0.8661374300611802</v>
      </c>
      <c r="AQ61" s="62">
        <f t="shared" si="17"/>
        <v>0.1487359568039912</v>
      </c>
      <c r="AR61" s="62">
        <f t="shared" si="18"/>
        <v>0.12646779890414006</v>
      </c>
      <c r="AS61" s="139">
        <f t="shared" si="6"/>
        <v>0.49050000000000005</v>
      </c>
      <c r="AT61" s="62">
        <f t="shared" si="19"/>
        <v>0.6392359568039913</v>
      </c>
      <c r="AU61" s="62">
        <f t="shared" si="20"/>
        <v>-0.75179114749062</v>
      </c>
      <c r="AV61" s="62">
        <f t="shared" si="21"/>
        <v>-0.62532334858648</v>
      </c>
      <c r="AW61" s="13">
        <f t="shared" si="8"/>
        <v>6.2438166349779145</v>
      </c>
      <c r="AX61" s="98">
        <f t="shared" si="7"/>
        <v>1.006305225554051</v>
      </c>
    </row>
    <row r="62" spans="28:50" ht="12.75">
      <c r="AB62" s="1" t="s">
        <v>16</v>
      </c>
      <c r="AF62" s="98"/>
      <c r="AG62" s="94">
        <v>27</v>
      </c>
      <c r="AH62" s="62">
        <f t="shared" si="0"/>
        <v>0.6784</v>
      </c>
      <c r="AI62" s="62">
        <f t="shared" si="1"/>
        <v>0.3216</v>
      </c>
      <c r="AJ62" s="62">
        <f t="shared" si="2"/>
        <v>1.0122002114563262</v>
      </c>
      <c r="AK62" s="62">
        <f t="shared" si="3"/>
        <v>0.4239969811213283</v>
      </c>
      <c r="AL62" s="62">
        <f t="shared" si="4"/>
        <v>0.37600301887867177</v>
      </c>
      <c r="AM62" s="62">
        <f t="shared" si="14"/>
        <v>0.3216</v>
      </c>
      <c r="AN62" s="62">
        <f t="shared" si="15"/>
        <v>0.49477755628754505</v>
      </c>
      <c r="AO62" s="62">
        <f t="shared" si="5"/>
        <v>0.19477755628754506</v>
      </c>
      <c r="AP62" s="62">
        <f t="shared" si="16"/>
        <v>0.8632262825609348</v>
      </c>
      <c r="AQ62" s="62">
        <f t="shared" si="17"/>
        <v>0.14801995006290256</v>
      </c>
      <c r="AR62" s="62">
        <f t="shared" si="18"/>
        <v>0.1266032812241595</v>
      </c>
      <c r="AS62" s="139">
        <f t="shared" si="6"/>
        <v>0.49050000000000005</v>
      </c>
      <c r="AT62" s="62">
        <f t="shared" si="19"/>
        <v>0.6385199500629026</v>
      </c>
      <c r="AU62" s="62">
        <f t="shared" si="20"/>
        <v>-0.7465342936502184</v>
      </c>
      <c r="AV62" s="62">
        <f t="shared" si="21"/>
        <v>-0.6199310124260589</v>
      </c>
      <c r="AW62" s="13">
        <f t="shared" si="8"/>
        <v>6.209100068314006</v>
      </c>
      <c r="AX62" s="98">
        <f t="shared" si="7"/>
        <v>1.0119317192589066</v>
      </c>
    </row>
    <row r="63" spans="28:50" ht="12.75">
      <c r="AB63" s="1" t="s">
        <v>231</v>
      </c>
      <c r="AC63" s="1">
        <f>AE52/AE53*AC29</f>
        <v>0.02964</v>
      </c>
      <c r="AF63" s="98"/>
      <c r="AG63" s="94">
        <v>28</v>
      </c>
      <c r="AH63" s="62">
        <f t="shared" si="0"/>
        <v>0.6776</v>
      </c>
      <c r="AI63" s="62">
        <f t="shared" si="1"/>
        <v>0.32239999999999996</v>
      </c>
      <c r="AJ63" s="62">
        <f t="shared" si="2"/>
        <v>1.0103162439412283</v>
      </c>
      <c r="AK63" s="62">
        <f t="shared" si="3"/>
        <v>0.42527431147437067</v>
      </c>
      <c r="AL63" s="62">
        <f t="shared" si="4"/>
        <v>0.3747256885256294</v>
      </c>
      <c r="AM63" s="62">
        <f t="shared" si="14"/>
        <v>0.3224</v>
      </c>
      <c r="AN63" s="62">
        <f t="shared" si="15"/>
        <v>0.4943289407277375</v>
      </c>
      <c r="AO63" s="62">
        <f t="shared" si="5"/>
        <v>0.1943289407277375</v>
      </c>
      <c r="AP63" s="62">
        <f t="shared" si="16"/>
        <v>0.8603168683643042</v>
      </c>
      <c r="AQ63" s="62">
        <f t="shared" si="17"/>
        <v>0.14731091003382074</v>
      </c>
      <c r="AR63" s="62">
        <f t="shared" si="18"/>
        <v>0.12674081027582268</v>
      </c>
      <c r="AS63" s="139">
        <f t="shared" si="6"/>
        <v>0.49050000000000005</v>
      </c>
      <c r="AT63" s="62">
        <f t="shared" si="19"/>
        <v>0.6378109100338207</v>
      </c>
      <c r="AU63" s="62">
        <f t="shared" si="20"/>
        <v>-0.7413279541302162</v>
      </c>
      <c r="AV63" s="62">
        <f t="shared" si="21"/>
        <v>-0.6145871438543935</v>
      </c>
      <c r="AW63" s="13">
        <f t="shared" si="8"/>
        <v>6.174605521071227</v>
      </c>
      <c r="AX63" s="98">
        <f t="shared" si="7"/>
        <v>1.017584894409501</v>
      </c>
    </row>
    <row r="64" spans="28:50" ht="12.75">
      <c r="AB64" s="1" t="s">
        <v>10</v>
      </c>
      <c r="AC64" s="1" t="s">
        <v>11</v>
      </c>
      <c r="AF64" s="98"/>
      <c r="AG64" s="94">
        <v>29</v>
      </c>
      <c r="AH64" s="62">
        <f t="shared" si="0"/>
        <v>0.6768000000000001</v>
      </c>
      <c r="AI64" s="62">
        <f t="shared" si="1"/>
        <v>0.3232</v>
      </c>
      <c r="AJ64" s="62">
        <f t="shared" si="2"/>
        <v>1.0084379147750844</v>
      </c>
      <c r="AK64" s="62">
        <f t="shared" si="3"/>
        <v>0.4265463163596656</v>
      </c>
      <c r="AL64" s="62">
        <f t="shared" si="4"/>
        <v>0.37345368364033443</v>
      </c>
      <c r="AM64" s="62">
        <f t="shared" si="14"/>
        <v>0.32319999999999993</v>
      </c>
      <c r="AN64" s="62">
        <f t="shared" si="15"/>
        <v>0.49388854392923</v>
      </c>
      <c r="AO64" s="62">
        <f t="shared" si="5"/>
        <v>0.19388854392923</v>
      </c>
      <c r="AP64" s="62">
        <f t="shared" si="16"/>
        <v>0.8574092496292524</v>
      </c>
      <c r="AQ64" s="62">
        <f t="shared" si="17"/>
        <v>0.14660876798229044</v>
      </c>
      <c r="AR64" s="62">
        <f t="shared" si="18"/>
        <v>0.1268804028119074</v>
      </c>
      <c r="AS64" s="139">
        <f t="shared" si="6"/>
        <v>0.49050000000000005</v>
      </c>
      <c r="AT64" s="62">
        <f t="shared" si="19"/>
        <v>0.6371087679822904</v>
      </c>
      <c r="AU64" s="62">
        <f t="shared" si="20"/>
        <v>-0.7361714612702398</v>
      </c>
      <c r="AV64" s="62">
        <f t="shared" si="21"/>
        <v>-0.6092910584583324</v>
      </c>
      <c r="AW64" s="13">
        <f t="shared" si="8"/>
        <v>6.140330170892285</v>
      </c>
      <c r="AX64" s="98">
        <f t="shared" si="7"/>
        <v>1.0232650577919236</v>
      </c>
    </row>
    <row r="65" spans="28:50" ht="12.75">
      <c r="AB65" s="13">
        <f>$AC$29*COS($AC$35*$AH$1)</f>
        <v>0.5928</v>
      </c>
      <c r="AC65" s="13">
        <f>-$AC$30+AC63*SIN($AC$35*$AH$1)</f>
        <v>-0.6886132150924785</v>
      </c>
      <c r="AF65" s="98"/>
      <c r="AG65" s="94">
        <v>30</v>
      </c>
      <c r="AH65" s="62">
        <f t="shared" si="0"/>
        <v>0.6759999999999999</v>
      </c>
      <c r="AI65" s="62">
        <f t="shared" si="1"/>
        <v>0.324</v>
      </c>
      <c r="AJ65" s="62">
        <f t="shared" si="2"/>
        <v>1.0065651670673146</v>
      </c>
      <c r="AK65" s="62">
        <f t="shared" si="3"/>
        <v>0.4278130432794214</v>
      </c>
      <c r="AL65" s="62">
        <f t="shared" si="4"/>
        <v>0.37218695672057867</v>
      </c>
      <c r="AM65" s="62">
        <f t="shared" si="14"/>
        <v>0.32400000000000007</v>
      </c>
      <c r="AN65" s="62">
        <f t="shared" si="15"/>
        <v>0.49345631088570135</v>
      </c>
      <c r="AO65" s="62">
        <f t="shared" si="5"/>
        <v>0.19345631088570137</v>
      </c>
      <c r="AP65" s="62">
        <f t="shared" si="16"/>
        <v>0.8545034884570925</v>
      </c>
      <c r="AQ65" s="62">
        <f t="shared" si="17"/>
        <v>0.1459134557985561</v>
      </c>
      <c r="AR65" s="62">
        <f t="shared" si="18"/>
        <v>0.1270220753980502</v>
      </c>
      <c r="AS65" s="139">
        <f t="shared" si="6"/>
        <v>0.49050000000000005</v>
      </c>
      <c r="AT65" s="62">
        <f t="shared" si="19"/>
        <v>0.6364134557985561</v>
      </c>
      <c r="AU65" s="62">
        <f t="shared" si="20"/>
        <v>-0.7310641584249725</v>
      </c>
      <c r="AV65" s="62">
        <f t="shared" si="21"/>
        <v>-0.6040420830269223</v>
      </c>
      <c r="AW65" s="13">
        <f t="shared" si="8"/>
        <v>6.106271230054819</v>
      </c>
      <c r="AX65" s="98">
        <f t="shared" si="7"/>
        <v>1.0289725219302417</v>
      </c>
    </row>
    <row r="66" spans="32:50" ht="12.75">
      <c r="AF66" s="98"/>
      <c r="AG66" s="94">
        <v>31</v>
      </c>
      <c r="AH66" s="62">
        <f t="shared" si="0"/>
        <v>0.6752</v>
      </c>
      <c r="AI66" s="62">
        <f t="shared" si="1"/>
        <v>0.3248</v>
      </c>
      <c r="AJ66" s="62">
        <f t="shared" si="2"/>
        <v>1.004697944845569</v>
      </c>
      <c r="AK66" s="62">
        <f t="shared" si="3"/>
        <v>0.42907453897895176</v>
      </c>
      <c r="AL66" s="62">
        <f t="shared" si="4"/>
        <v>0.3709254610210483</v>
      </c>
      <c r="AM66" s="62">
        <f t="shared" si="14"/>
        <v>0.3248</v>
      </c>
      <c r="AN66" s="62">
        <f t="shared" si="15"/>
        <v>0.4930321872187223</v>
      </c>
      <c r="AO66" s="62">
        <f t="shared" si="5"/>
        <v>0.19303218721872228</v>
      </c>
      <c r="AP66" s="62">
        <f t="shared" si="16"/>
        <v>0.8515996468805507</v>
      </c>
      <c r="AQ66" s="62">
        <f t="shared" si="17"/>
        <v>0.14522490598416435</v>
      </c>
      <c r="AR66" s="62">
        <f t="shared" si="18"/>
        <v>0.12716584440931641</v>
      </c>
      <c r="AS66" s="139">
        <f t="shared" si="6"/>
        <v>0.49050000000000005</v>
      </c>
      <c r="AT66" s="62">
        <f t="shared" si="19"/>
        <v>0.6357249059841644</v>
      </c>
      <c r="AU66" s="62">
        <f t="shared" si="20"/>
        <v>-0.7260053997374962</v>
      </c>
      <c r="AV66" s="62">
        <f t="shared" si="21"/>
        <v>-0.5988395553281798</v>
      </c>
      <c r="AW66" s="13">
        <f t="shared" si="8"/>
        <v>6.072425944808507</v>
      </c>
      <c r="AX66" s="98">
        <f t="shared" si="7"/>
        <v>1.0347076052119275</v>
      </c>
    </row>
    <row r="67" spans="32:50" ht="12.75">
      <c r="AF67" s="98"/>
      <c r="AG67" s="94">
        <v>32</v>
      </c>
      <c r="AH67" s="62">
        <f t="shared" si="0"/>
        <v>0.6744</v>
      </c>
      <c r="AI67" s="62">
        <f t="shared" si="1"/>
        <v>0.3256</v>
      </c>
      <c r="AJ67" s="62">
        <f t="shared" si="2"/>
        <v>1.0028361930351104</v>
      </c>
      <c r="AK67" s="62">
        <f t="shared" si="3"/>
        <v>0.43033084946352623</v>
      </c>
      <c r="AL67" s="62">
        <f t="shared" si="4"/>
        <v>0.3696691505364738</v>
      </c>
      <c r="AM67" s="62">
        <f t="shared" si="14"/>
        <v>0.3256</v>
      </c>
      <c r="AN67" s="62">
        <f t="shared" si="15"/>
        <v>0.4926161191621303</v>
      </c>
      <c r="AO67" s="62">
        <f t="shared" si="5"/>
        <v>0.19261611916213028</v>
      </c>
      <c r="AP67" s="62">
        <f t="shared" si="16"/>
        <v>0.8486977868519979</v>
      </c>
      <c r="AQ67" s="62">
        <f t="shared" si="17"/>
        <v>0.14454305163908393</v>
      </c>
      <c r="AR67" s="62">
        <f t="shared" si="18"/>
        <v>0.12731172602687113</v>
      </c>
      <c r="AS67" s="139">
        <f t="shared" si="6"/>
        <v>0.49050000000000005</v>
      </c>
      <c r="AT67" s="62">
        <f t="shared" si="19"/>
        <v>0.6350430516390839</v>
      </c>
      <c r="AU67" s="62">
        <f t="shared" si="20"/>
        <v>-0.7209945499186432</v>
      </c>
      <c r="AV67" s="62">
        <f t="shared" si="21"/>
        <v>-0.5936828238917721</v>
      </c>
      <c r="AW67" s="13">
        <f t="shared" si="8"/>
        <v>6.038791594727875</v>
      </c>
      <c r="AX67" s="98">
        <f t="shared" si="7"/>
        <v>1.0404706320160275</v>
      </c>
    </row>
    <row r="68" spans="32:50" ht="12.75">
      <c r="AF68" s="98"/>
      <c r="AG68" s="94">
        <v>33</v>
      </c>
      <c r="AH68" s="62">
        <f t="shared" si="0"/>
        <v>0.6736</v>
      </c>
      <c r="AI68" s="62">
        <f t="shared" si="1"/>
        <v>0.32639999999999997</v>
      </c>
      <c r="AJ68" s="62">
        <f t="shared" si="2"/>
        <v>1.000979857438794</v>
      </c>
      <c r="AK68" s="62">
        <f t="shared" si="3"/>
        <v>0.431582020014736</v>
      </c>
      <c r="AL68" s="62">
        <f t="shared" si="4"/>
        <v>0.36841797998526404</v>
      </c>
      <c r="AM68" s="62">
        <f t="shared" si="14"/>
        <v>0.3264</v>
      </c>
      <c r="AN68" s="62">
        <f t="shared" si="15"/>
        <v>0.4922080535468944</v>
      </c>
      <c r="AO68" s="62">
        <f t="shared" si="5"/>
        <v>0.1922080535468944</v>
      </c>
      <c r="AP68" s="62">
        <f t="shared" si="16"/>
        <v>0.84579797023186</v>
      </c>
      <c r="AQ68" s="62">
        <f t="shared" si="17"/>
        <v>0.14386782644932833</v>
      </c>
      <c r="AR68" s="62">
        <f t="shared" si="18"/>
        <v>0.12745973623474893</v>
      </c>
      <c r="AS68" s="139">
        <f t="shared" si="6"/>
        <v>0.49050000000000005</v>
      </c>
      <c r="AT68" s="62">
        <f t="shared" si="19"/>
        <v>0.6343678264493284</v>
      </c>
      <c r="AU68" s="62">
        <f t="shared" si="20"/>
        <v>-0.7160309840321818</v>
      </c>
      <c r="AV68" s="62">
        <f t="shared" si="21"/>
        <v>-0.5885712477974329</v>
      </c>
      <c r="AW68" s="13">
        <f t="shared" si="8"/>
        <v>6.005365492080408</v>
      </c>
      <c r="AX68" s="98">
        <f t="shared" si="7"/>
        <v>1.0462619328441465</v>
      </c>
    </row>
    <row r="69" spans="32:50" ht="12.75">
      <c r="AF69" s="98"/>
      <c r="AG69" s="94">
        <v>34</v>
      </c>
      <c r="AH69" s="62">
        <f t="shared" si="0"/>
        <v>0.6728000000000001</v>
      </c>
      <c r="AI69" s="62">
        <f t="shared" si="1"/>
        <v>0.3272</v>
      </c>
      <c r="AJ69" s="62">
        <f t="shared" si="2"/>
        <v>0.9991288847176137</v>
      </c>
      <c r="AK69" s="62">
        <f t="shared" si="3"/>
        <v>0.4328280952063994</v>
      </c>
      <c r="AL69" s="62">
        <f t="shared" si="4"/>
        <v>0.3671719047936006</v>
      </c>
      <c r="AM69" s="62">
        <f t="shared" si="14"/>
        <v>0.32719999999999994</v>
      </c>
      <c r="AN69" s="62">
        <f t="shared" si="15"/>
        <v>0.4918079377864502</v>
      </c>
      <c r="AO69" s="62">
        <f t="shared" si="5"/>
        <v>0.19180793778645022</v>
      </c>
      <c r="AP69" s="62">
        <f t="shared" si="16"/>
        <v>0.8429002587771942</v>
      </c>
      <c r="AQ69" s="62">
        <f t="shared" si="17"/>
        <v>0.14319916467505964</v>
      </c>
      <c r="AR69" s="62">
        <f t="shared" si="18"/>
        <v>0.1276098908167228</v>
      </c>
      <c r="AS69" s="139">
        <f t="shared" si="6"/>
        <v>0.49050000000000005</v>
      </c>
      <c r="AT69" s="62">
        <f t="shared" si="19"/>
        <v>0.6336991646750597</v>
      </c>
      <c r="AU69" s="62">
        <f t="shared" si="20"/>
        <v>-0.7111140872856213</v>
      </c>
      <c r="AV69" s="62">
        <f t="shared" si="21"/>
        <v>-0.5835041964688985</v>
      </c>
      <c r="AW69" s="13">
        <f t="shared" si="8"/>
        <v>5.972144981209267</v>
      </c>
      <c r="AX69" s="98">
        <f t="shared" si="7"/>
        <v>1.0520818444543754</v>
      </c>
    </row>
    <row r="70" spans="32:50" ht="12.75">
      <c r="AF70" s="98"/>
      <c r="AG70" s="94">
        <v>35</v>
      </c>
      <c r="AH70" s="62">
        <f t="shared" si="0"/>
        <v>0.6719999999999999</v>
      </c>
      <c r="AI70" s="62">
        <f t="shared" si="1"/>
        <v>0.328</v>
      </c>
      <c r="AJ70" s="62">
        <f t="shared" si="2"/>
        <v>0.9972832223717996</v>
      </c>
      <c r="AK70" s="62">
        <f t="shared" si="3"/>
        <v>0.43406911892001737</v>
      </c>
      <c r="AL70" s="62">
        <f t="shared" si="4"/>
        <v>0.3659308810799827</v>
      </c>
      <c r="AM70" s="62">
        <f t="shared" si="14"/>
        <v>0.32800000000000007</v>
      </c>
      <c r="AN70" s="62">
        <f t="shared" si="15"/>
        <v>0.49141571986249327</v>
      </c>
      <c r="AO70" s="62">
        <f t="shared" si="5"/>
        <v>0.19141571986249328</v>
      </c>
      <c r="AP70" s="62">
        <f t="shared" si="16"/>
        <v>0.8400047141304386</v>
      </c>
      <c r="AQ70" s="62">
        <f t="shared" si="17"/>
        <v>0.14253700113915993</v>
      </c>
      <c r="AR70" s="62">
        <f t="shared" si="18"/>
        <v>0.12776220535327193</v>
      </c>
      <c r="AS70" s="139">
        <f t="shared" si="6"/>
        <v>0.49050000000000005</v>
      </c>
      <c r="AT70" s="62">
        <f t="shared" si="19"/>
        <v>0.63303700113916</v>
      </c>
      <c r="AU70" s="62">
        <f t="shared" si="20"/>
        <v>-0.7062432548264718</v>
      </c>
      <c r="AV70" s="62">
        <f t="shared" si="21"/>
        <v>-0.5784810494731998</v>
      </c>
      <c r="AW70" s="13">
        <f t="shared" si="8"/>
        <v>5.939127437930221</v>
      </c>
      <c r="AX70" s="98">
        <f t="shared" si="7"/>
        <v>1.0579307099982467</v>
      </c>
    </row>
    <row r="71" spans="32:50" ht="12.75">
      <c r="AF71" s="98"/>
      <c r="AG71" s="94">
        <v>36</v>
      </c>
      <c r="AH71" s="62">
        <f t="shared" si="0"/>
        <v>0.6712</v>
      </c>
      <c r="AI71" s="62">
        <f t="shared" si="1"/>
        <v>0.3288</v>
      </c>
      <c r="AJ71" s="62">
        <f t="shared" si="2"/>
        <v>0.9954428187224482</v>
      </c>
      <c r="AK71" s="62">
        <f t="shared" si="3"/>
        <v>0.435305134359796</v>
      </c>
      <c r="AL71" s="62">
        <f t="shared" si="4"/>
        <v>0.36469486564020404</v>
      </c>
      <c r="AM71" s="62">
        <f t="shared" si="14"/>
        <v>0.3288</v>
      </c>
      <c r="AN71" s="62">
        <f t="shared" si="15"/>
        <v>0.49103134831121165</v>
      </c>
      <c r="AO71" s="62">
        <f t="shared" si="5"/>
        <v>0.19103134831121166</v>
      </c>
      <c r="AP71" s="62">
        <f t="shared" si="16"/>
        <v>0.8371113978083312</v>
      </c>
      <c r="AQ71" s="62">
        <f t="shared" si="17"/>
        <v>0.14188127121625085</v>
      </c>
      <c r="AR71" s="62">
        <f t="shared" si="18"/>
        <v>0.12791669521864665</v>
      </c>
      <c r="AS71" s="139">
        <f t="shared" si="6"/>
        <v>0.49050000000000005</v>
      </c>
      <c r="AT71" s="62">
        <f t="shared" si="19"/>
        <v>0.6323812712162509</v>
      </c>
      <c r="AU71" s="62">
        <f t="shared" si="20"/>
        <v>-0.7014178915437714</v>
      </c>
      <c r="AV71" s="62">
        <f t="shared" si="21"/>
        <v>-0.5735011963251248</v>
      </c>
      <c r="AW71" s="13">
        <f t="shared" si="8"/>
        <v>5.9063102689422315</v>
      </c>
      <c r="AX71" s="98">
        <f t="shared" si="7"/>
        <v>1.0638088791608384</v>
      </c>
    </row>
    <row r="72" spans="32:50" ht="12.75">
      <c r="AF72" s="98"/>
      <c r="AG72" s="94">
        <v>37</v>
      </c>
      <c r="AH72" s="62">
        <f t="shared" si="0"/>
        <v>0.6704</v>
      </c>
      <c r="AI72" s="62">
        <f t="shared" si="1"/>
        <v>0.3296</v>
      </c>
      <c r="AJ72" s="62">
        <f t="shared" si="2"/>
        <v>0.9936076228936619</v>
      </c>
      <c r="AK72" s="62">
        <f t="shared" si="3"/>
        <v>0.4365361840672547</v>
      </c>
      <c r="AL72" s="62">
        <f t="shared" si="4"/>
        <v>0.36346381593274535</v>
      </c>
      <c r="AM72" s="62">
        <f t="shared" si="14"/>
        <v>0.3296</v>
      </c>
      <c r="AN72" s="62">
        <f t="shared" si="15"/>
        <v>0.4906547722099446</v>
      </c>
      <c r="AO72" s="62">
        <f t="shared" si="5"/>
        <v>0.1906547722099446</v>
      </c>
      <c r="AP72" s="62">
        <f t="shared" si="16"/>
        <v>0.8342203711909901</v>
      </c>
      <c r="AQ72" s="62">
        <f t="shared" si="17"/>
        <v>0.14123191082214506</v>
      </c>
      <c r="AR72" s="62">
        <f t="shared" si="18"/>
        <v>0.12807337557803153</v>
      </c>
      <c r="AS72" s="139">
        <f t="shared" si="6"/>
        <v>0.49050000000000005</v>
      </c>
      <c r="AT72" s="62">
        <f t="shared" si="19"/>
        <v>0.6317319108221451</v>
      </c>
      <c r="AU72" s="62">
        <f t="shared" si="20"/>
        <v>-0.6966374118747014</v>
      </c>
      <c r="AV72" s="62">
        <f t="shared" si="21"/>
        <v>-0.5685640362966699</v>
      </c>
      <c r="AW72" s="13">
        <f t="shared" si="8"/>
        <v>5.873690911251155</v>
      </c>
      <c r="AX72" s="98">
        <f t="shared" si="7"/>
        <v>1.0697167083041494</v>
      </c>
    </row>
    <row r="73" spans="32:50" ht="12.75">
      <c r="AF73" s="98"/>
      <c r="AG73" s="94">
        <v>38</v>
      </c>
      <c r="AH73" s="62">
        <f t="shared" si="0"/>
        <v>0.6696</v>
      </c>
      <c r="AI73" s="62">
        <f t="shared" si="1"/>
        <v>0.33039999999999997</v>
      </c>
      <c r="AJ73" s="62">
        <f t="shared" si="2"/>
        <v>0.9917775847951901</v>
      </c>
      <c r="AK73" s="62">
        <f t="shared" si="3"/>
        <v>0.4377623099354262</v>
      </c>
      <c r="AL73" s="62">
        <f t="shared" si="4"/>
        <v>0.36223769006457385</v>
      </c>
      <c r="AM73" s="62">
        <f t="shared" si="14"/>
        <v>0.3304</v>
      </c>
      <c r="AN73" s="62">
        <f t="shared" si="15"/>
        <v>0.49028594116425395</v>
      </c>
      <c r="AO73" s="62">
        <f t="shared" si="5"/>
        <v>0.19028594116425396</v>
      </c>
      <c r="AP73" s="62">
        <f t="shared" si="16"/>
        <v>0.8313316955111694</v>
      </c>
      <c r="AQ73" s="62">
        <f t="shared" si="17"/>
        <v>0.14058885640371743</v>
      </c>
      <c r="AR73" s="62">
        <f t="shared" si="18"/>
        <v>0.12823226138480456</v>
      </c>
      <c r="AS73" s="139">
        <f t="shared" si="6"/>
        <v>0.49050000000000005</v>
      </c>
      <c r="AT73" s="62">
        <f t="shared" si="19"/>
        <v>0.6310888564037175</v>
      </c>
      <c r="AU73" s="62">
        <f t="shared" si="20"/>
        <v>-0.6919012396161505</v>
      </c>
      <c r="AV73" s="62">
        <f t="shared" si="21"/>
        <v>-0.5636689782313459</v>
      </c>
      <c r="AW73" s="13">
        <f t="shared" si="8"/>
        <v>5.841266831606253</v>
      </c>
      <c r="AX73" s="98">
        <f t="shared" si="7"/>
        <v>1.075654560613834</v>
      </c>
    </row>
    <row r="74" spans="32:50" ht="12.75">
      <c r="AF74" s="98"/>
      <c r="AG74" s="94">
        <v>39</v>
      </c>
      <c r="AH74" s="62">
        <f t="shared" si="0"/>
        <v>0.6688000000000001</v>
      </c>
      <c r="AI74" s="62">
        <f t="shared" si="1"/>
        <v>0.3312</v>
      </c>
      <c r="AJ74" s="62">
        <f t="shared" si="2"/>
        <v>0.9899526551055451</v>
      </c>
      <c r="AK74" s="62">
        <f t="shared" si="3"/>
        <v>0.43898355322266913</v>
      </c>
      <c r="AL74" s="62">
        <f t="shared" si="4"/>
        <v>0.3610164467773309</v>
      </c>
      <c r="AM74" s="62">
        <f t="shared" si="14"/>
        <v>0.33119999999999994</v>
      </c>
      <c r="AN74" s="62">
        <f t="shared" si="15"/>
        <v>0.4899248052953937</v>
      </c>
      <c r="AO74" s="62">
        <f t="shared" si="5"/>
        <v>0.18992480529539368</v>
      </c>
      <c r="AP74" s="62">
        <f t="shared" si="16"/>
        <v>0.828445431843674</v>
      </c>
      <c r="AQ74" s="62">
        <f t="shared" si="17"/>
        <v>0.1399520449291774</v>
      </c>
      <c r="AR74" s="62">
        <f t="shared" si="18"/>
        <v>0.12839336737789342</v>
      </c>
      <c r="AS74" s="139">
        <f t="shared" si="6"/>
        <v>0.49050000000000005</v>
      </c>
      <c r="AT74" s="62">
        <f t="shared" si="19"/>
        <v>0.6304520449291775</v>
      </c>
      <c r="AU74" s="62">
        <f t="shared" si="20"/>
        <v>-0.6872088077410443</v>
      </c>
      <c r="AV74" s="62">
        <f t="shared" si="21"/>
        <v>-0.5588154403631509</v>
      </c>
      <c r="AW74" s="13">
        <f t="shared" si="8"/>
        <v>5.809035525948879</v>
      </c>
      <c r="AX74" s="98">
        <f t="shared" si="7"/>
        <v>1.0816228062494517</v>
      </c>
    </row>
    <row r="75" spans="28:50" ht="12.75">
      <c r="AB75" s="8" t="s">
        <v>233</v>
      </c>
      <c r="AF75" s="98"/>
      <c r="AG75" s="94">
        <v>40</v>
      </c>
      <c r="AH75" s="62">
        <f t="shared" si="0"/>
        <v>0.668</v>
      </c>
      <c r="AI75" s="62">
        <f t="shared" si="1"/>
        <v>0.33199999999999996</v>
      </c>
      <c r="AJ75" s="62">
        <f t="shared" si="2"/>
        <v>0.9881327852555816</v>
      </c>
      <c r="AK75" s="62">
        <f t="shared" si="3"/>
        <v>0.440199954566104</v>
      </c>
      <c r="AL75" s="62">
        <f t="shared" si="4"/>
        <v>0.35980004543389604</v>
      </c>
      <c r="AM75" s="62">
        <f t="shared" si="14"/>
        <v>0.33199999999999996</v>
      </c>
      <c r="AN75" s="62">
        <f t="shared" si="15"/>
        <v>0.4895713152281633</v>
      </c>
      <c r="AO75" s="62">
        <f t="shared" si="5"/>
        <v>0.18957131522816328</v>
      </c>
      <c r="AP75" s="62">
        <f t="shared" si="16"/>
        <v>0.82556164109494</v>
      </c>
      <c r="AQ75" s="62">
        <f t="shared" si="17"/>
        <v>0.1393214138787289</v>
      </c>
      <c r="AR75" s="62">
        <f t="shared" si="18"/>
        <v>0.12855670807922698</v>
      </c>
      <c r="AS75" s="139">
        <f t="shared" si="6"/>
        <v>0.49050000000000005</v>
      </c>
      <c r="AT75" s="62">
        <f t="shared" si="19"/>
        <v>0.6298214138787289</v>
      </c>
      <c r="AU75" s="62">
        <f t="shared" si="20"/>
        <v>-0.6825595582192993</v>
      </c>
      <c r="AV75" s="62">
        <f t="shared" si="21"/>
        <v>-0.5540028501400722</v>
      </c>
      <c r="AW75" s="13">
        <f t="shared" si="8"/>
        <v>5.776994518873</v>
      </c>
      <c r="AX75" s="98">
        <f t="shared" si="7"/>
        <v>1.0876218224983423</v>
      </c>
    </row>
    <row r="76" spans="28:50" ht="12.75">
      <c r="AB76" s="1" t="s">
        <v>18</v>
      </c>
      <c r="AC76" s="99">
        <f>AC34/20</f>
        <v>0.1223954928933431</v>
      </c>
      <c r="AF76" s="98"/>
      <c r="AG76" s="94">
        <v>41</v>
      </c>
      <c r="AH76" s="62">
        <f t="shared" si="0"/>
        <v>0.6672</v>
      </c>
      <c r="AI76" s="62">
        <f t="shared" si="1"/>
        <v>0.3328</v>
      </c>
      <c r="AJ76" s="62">
        <f t="shared" si="2"/>
        <v>0.9863179274125268</v>
      </c>
      <c r="AK76" s="62">
        <f t="shared" si="3"/>
        <v>0.44141155399468207</v>
      </c>
      <c r="AL76" s="62">
        <f t="shared" si="4"/>
        <v>0.358588446005318</v>
      </c>
      <c r="AM76" s="62">
        <f t="shared" si="14"/>
        <v>0.3328000000000001</v>
      </c>
      <c r="AN76" s="62">
        <f t="shared" si="15"/>
        <v>0.48922542207913616</v>
      </c>
      <c r="AO76" s="62">
        <f t="shared" si="5"/>
        <v>0.18922542207913617</v>
      </c>
      <c r="AP76" s="62">
        <f t="shared" si="16"/>
        <v>0.822680383992783</v>
      </c>
      <c r="AQ76" s="62">
        <f t="shared" si="17"/>
        <v>0.13869690123560646</v>
      </c>
      <c r="AR76" s="62">
        <f t="shared" si="18"/>
        <v>0.1287222977912827</v>
      </c>
      <c r="AS76" s="139">
        <f t="shared" si="6"/>
        <v>0.49050000000000005</v>
      </c>
      <c r="AT76" s="62">
        <f t="shared" si="19"/>
        <v>0.6291969012356065</v>
      </c>
      <c r="AU76" s="62">
        <f t="shared" si="20"/>
        <v>-0.6779529418432619</v>
      </c>
      <c r="AV76" s="62">
        <f t="shared" si="21"/>
        <v>-0.5492306440519792</v>
      </c>
      <c r="AW76" s="13">
        <f t="shared" si="8"/>
        <v>5.7451413630971615</v>
      </c>
      <c r="AX76" s="98">
        <f t="shared" si="7"/>
        <v>1.0936519939332474</v>
      </c>
    </row>
    <row r="77" spans="32:50" ht="12.75">
      <c r="AF77" s="98"/>
      <c r="AG77" s="94">
        <v>42</v>
      </c>
      <c r="AH77" s="62">
        <f t="shared" si="0"/>
        <v>0.6664</v>
      </c>
      <c r="AI77" s="62">
        <f t="shared" si="1"/>
        <v>0.3336</v>
      </c>
      <c r="AJ77" s="62">
        <f t="shared" si="2"/>
        <v>0.98450803446444</v>
      </c>
      <c r="AK77" s="62">
        <f t="shared" si="3"/>
        <v>0.4426183909419039</v>
      </c>
      <c r="AL77" s="62">
        <f t="shared" si="4"/>
        <v>0.35738160905809613</v>
      </c>
      <c r="AM77" s="62">
        <f t="shared" si="14"/>
        <v>0.3336</v>
      </c>
      <c r="AN77" s="62">
        <f t="shared" si="15"/>
        <v>0.4888870774452459</v>
      </c>
      <c r="AO77" s="62">
        <f t="shared" si="5"/>
        <v>0.1888870774452459</v>
      </c>
      <c r="AP77" s="62">
        <f t="shared" si="16"/>
        <v>0.8198017210763068</v>
      </c>
      <c r="AQ77" s="62">
        <f t="shared" si="17"/>
        <v>0.13807844547747034</v>
      </c>
      <c r="AR77" s="62">
        <f t="shared" si="18"/>
        <v>0.1288901505947277</v>
      </c>
      <c r="AS77" s="139">
        <f t="shared" si="6"/>
        <v>0.49050000000000005</v>
      </c>
      <c r="AT77" s="62">
        <f t="shared" si="19"/>
        <v>0.6285784454774703</v>
      </c>
      <c r="AU77" s="62">
        <f t="shared" si="20"/>
        <v>-0.6733884180574793</v>
      </c>
      <c r="AV77" s="62">
        <f t="shared" si="21"/>
        <v>-0.5444982674627517</v>
      </c>
      <c r="AW77" s="13">
        <f t="shared" si="8"/>
        <v>5.713473638947391</v>
      </c>
      <c r="AX77" s="98">
        <f t="shared" si="7"/>
        <v>1.0997137125738372</v>
      </c>
    </row>
    <row r="78" spans="28:50" ht="12.75">
      <c r="AB78" s="9" t="s">
        <v>19</v>
      </c>
      <c r="AC78" s="9" t="s">
        <v>9</v>
      </c>
      <c r="AD78" s="9" t="s">
        <v>10</v>
      </c>
      <c r="AE78" s="64" t="s">
        <v>11</v>
      </c>
      <c r="AF78" s="98"/>
      <c r="AG78" s="94">
        <v>43</v>
      </c>
      <c r="AH78" s="62">
        <f t="shared" si="0"/>
        <v>0.6656</v>
      </c>
      <c r="AI78" s="62">
        <f t="shared" si="1"/>
        <v>0.3344</v>
      </c>
      <c r="AJ78" s="62">
        <f t="shared" si="2"/>
        <v>0.982703060005092</v>
      </c>
      <c r="AK78" s="62">
        <f t="shared" si="3"/>
        <v>0.44382050425819675</v>
      </c>
      <c r="AL78" s="62">
        <f t="shared" si="4"/>
        <v>0.3561794957418033</v>
      </c>
      <c r="AM78" s="62">
        <f t="shared" si="14"/>
        <v>0.33440000000000003</v>
      </c>
      <c r="AN78" s="62">
        <f t="shared" si="15"/>
        <v>0.48855623339272347</v>
      </c>
      <c r="AO78" s="62">
        <f t="shared" si="5"/>
        <v>0.18855623339272348</v>
      </c>
      <c r="AP78" s="62">
        <f t="shared" si="16"/>
        <v>0.8169257126859731</v>
      </c>
      <c r="AQ78" s="62">
        <f t="shared" si="17"/>
        <v>0.13746598556815035</v>
      </c>
      <c r="AR78" s="62">
        <f t="shared" si="18"/>
        <v>0.12906028034615566</v>
      </c>
      <c r="AS78" s="139">
        <f t="shared" si="6"/>
        <v>0.49050000000000005</v>
      </c>
      <c r="AT78" s="62">
        <f t="shared" si="19"/>
        <v>0.6279659855681504</v>
      </c>
      <c r="AU78" s="62">
        <f t="shared" si="20"/>
        <v>-0.6688654547926683</v>
      </c>
      <c r="AV78" s="62">
        <f t="shared" si="21"/>
        <v>-0.5398051744465127</v>
      </c>
      <c r="AW78" s="13">
        <f t="shared" si="8"/>
        <v>5.681988953850701</v>
      </c>
      <c r="AX78" s="98">
        <f t="shared" si="7"/>
        <v>1.1058073780522668</v>
      </c>
    </row>
    <row r="79" spans="28:50" ht="12.75">
      <c r="AB79" s="9">
        <v>0</v>
      </c>
      <c r="AC79" s="5">
        <f aca="true" t="shared" si="23" ref="AC79:AC99">AB79*$AC$76</f>
        <v>0</v>
      </c>
      <c r="AD79" s="5">
        <f>$AC$29*COS($AC$35*AC79)</f>
        <v>0.5928</v>
      </c>
      <c r="AE79" s="97">
        <f>-$AC$30+$AC$63*SIN($AC$35*AC79)</f>
        <v>-0.6886132150924785</v>
      </c>
      <c r="AF79" s="98"/>
      <c r="AG79" s="94">
        <v>44</v>
      </c>
      <c r="AH79" s="62">
        <f t="shared" si="0"/>
        <v>0.6648000000000001</v>
      </c>
      <c r="AI79" s="62">
        <f t="shared" si="1"/>
        <v>0.3352</v>
      </c>
      <c r="AJ79" s="62">
        <f t="shared" si="2"/>
        <v>0.9809029583192499</v>
      </c>
      <c r="AK79" s="62">
        <f t="shared" si="3"/>
        <v>0.445017932222961</v>
      </c>
      <c r="AL79" s="62">
        <f t="shared" si="4"/>
        <v>0.35498206777703906</v>
      </c>
      <c r="AM79" s="62">
        <f t="shared" si="14"/>
        <v>0.33519999999999994</v>
      </c>
      <c r="AN79" s="62">
        <f t="shared" si="15"/>
        <v>0.4882328424463704</v>
      </c>
      <c r="AO79" s="62">
        <f t="shared" si="5"/>
        <v>0.1882328424463704</v>
      </c>
      <c r="AP79" s="62">
        <f t="shared" si="16"/>
        <v>0.8140524189538385</v>
      </c>
      <c r="AQ79" s="62">
        <f t="shared" si="17"/>
        <v>0.13685946094972481</v>
      </c>
      <c r="AR79" s="62">
        <f t="shared" si="18"/>
        <v>0.12923270067591583</v>
      </c>
      <c r="AS79" s="139">
        <f t="shared" si="6"/>
        <v>0.49050000000000005</v>
      </c>
      <c r="AT79" s="62">
        <f t="shared" si="19"/>
        <v>0.6273594609497248</v>
      </c>
      <c r="AU79" s="62">
        <f t="shared" si="20"/>
        <v>-0.6643835283037648</v>
      </c>
      <c r="AV79" s="62">
        <f t="shared" si="21"/>
        <v>-0.5351508276278489</v>
      </c>
      <c r="AW79" s="13">
        <f t="shared" si="8"/>
        <v>5.650684941838835</v>
      </c>
      <c r="AX79" s="98">
        <f t="shared" si="7"/>
        <v>1.111933397782911</v>
      </c>
    </row>
    <row r="80" spans="28:50" ht="12.75">
      <c r="AB80" s="9">
        <v>1</v>
      </c>
      <c r="AC80" s="5">
        <f t="shared" si="23"/>
        <v>0.1223954928933431</v>
      </c>
      <c r="AD80" s="5">
        <f aca="true" t="shared" si="24" ref="AD80:AD99">$AC$29*COS($AC$35*AC80)</f>
        <v>0.563786302859767</v>
      </c>
      <c r="AE80" s="97">
        <f aca="true" t="shared" si="25" ref="AE80:AE99">-$AC$30+$AC$63*SIN($AC$35*AC80)</f>
        <v>-0.6794539513792051</v>
      </c>
      <c r="AF80" s="98"/>
      <c r="AG80" s="94">
        <v>45</v>
      </c>
      <c r="AH80" s="62">
        <f t="shared" si="0"/>
        <v>0.664</v>
      </c>
      <c r="AI80" s="62">
        <f t="shared" si="1"/>
        <v>0.33599999999999997</v>
      </c>
      <c r="AJ80" s="62">
        <f t="shared" si="2"/>
        <v>0.9791076843683525</v>
      </c>
      <c r="AK80" s="62">
        <f t="shared" si="3"/>
        <v>0.446210712556299</v>
      </c>
      <c r="AL80" s="62">
        <f t="shared" si="4"/>
        <v>0.35378928744370103</v>
      </c>
      <c r="AM80" s="62">
        <f t="shared" si="14"/>
        <v>0.33599999999999997</v>
      </c>
      <c r="AN80" s="62">
        <f t="shared" si="15"/>
        <v>0.48791685757915937</v>
      </c>
      <c r="AO80" s="62">
        <f t="shared" si="5"/>
        <v>0.18791685757915938</v>
      </c>
      <c r="AP80" s="62">
        <f t="shared" si="16"/>
        <v>0.811181899793947</v>
      </c>
      <c r="AQ80" s="62">
        <f t="shared" si="17"/>
        <v>0.1362588115349224</v>
      </c>
      <c r="AR80" s="62">
        <f t="shared" si="18"/>
        <v>0.12940742498603613</v>
      </c>
      <c r="AS80" s="139">
        <f t="shared" si="6"/>
        <v>0.49050000000000005</v>
      </c>
      <c r="AT80" s="62">
        <f t="shared" si="19"/>
        <v>0.6267588115349224</v>
      </c>
      <c r="AU80" s="62">
        <f t="shared" si="20"/>
        <v>-0.6599421230119081</v>
      </c>
      <c r="AV80" s="62">
        <f t="shared" si="21"/>
        <v>-0.530534698025872</v>
      </c>
      <c r="AW80" s="13">
        <f t="shared" si="8"/>
        <v>5.619559263061812</v>
      </c>
      <c r="AX80" s="98">
        <f t="shared" si="7"/>
        <v>1.1180921871364335</v>
      </c>
    </row>
    <row r="81" spans="28:50" ht="12.75">
      <c r="AB81" s="9">
        <v>2</v>
      </c>
      <c r="AC81" s="5">
        <f t="shared" si="23"/>
        <v>0.2447909857866862</v>
      </c>
      <c r="AD81" s="5">
        <f t="shared" si="24"/>
        <v>0.4795852742654688</v>
      </c>
      <c r="AE81" s="97">
        <f t="shared" si="25"/>
        <v>-0.6711912602145296</v>
      </c>
      <c r="AF81" s="98"/>
      <c r="AG81" s="94">
        <v>46</v>
      </c>
      <c r="AH81" s="62">
        <f t="shared" si="0"/>
        <v>0.6632</v>
      </c>
      <c r="AI81" s="62">
        <f t="shared" si="1"/>
        <v>0.3368</v>
      </c>
      <c r="AJ81" s="62">
        <f t="shared" si="2"/>
        <v>0.9773171937765677</v>
      </c>
      <c r="AK81" s="62">
        <f t="shared" si="3"/>
        <v>0.4473988824304327</v>
      </c>
      <c r="AL81" s="62">
        <f t="shared" si="4"/>
        <v>0.35260111756956736</v>
      </c>
      <c r="AM81" s="62">
        <f t="shared" si="14"/>
        <v>0.3368</v>
      </c>
      <c r="AN81" s="62">
        <f t="shared" si="15"/>
        <v>0.48760823220215205</v>
      </c>
      <c r="AO81" s="62">
        <f t="shared" si="5"/>
        <v>0.18760823220215206</v>
      </c>
      <c r="AP81" s="62">
        <f t="shared" si="16"/>
        <v>0.808314214892891</v>
      </c>
      <c r="AQ81" s="62">
        <f t="shared" si="17"/>
        <v>0.13566397769983704</v>
      </c>
      <c r="AR81" s="62">
        <f t="shared" si="18"/>
        <v>0.1295844664482388</v>
      </c>
      <c r="AS81" s="139">
        <f t="shared" si="6"/>
        <v>0.49050000000000005</v>
      </c>
      <c r="AT81" s="62">
        <f t="shared" si="19"/>
        <v>0.6261639776998371</v>
      </c>
      <c r="AU81" s="62">
        <f t="shared" si="20"/>
        <v>-0.655540731350262</v>
      </c>
      <c r="AV81" s="62">
        <f t="shared" si="21"/>
        <v>-0.5259562649020233</v>
      </c>
      <c r="AW81" s="13">
        <f t="shared" si="8"/>
        <v>5.5886096033109975</v>
      </c>
      <c r="AX81" s="98">
        <f t="shared" si="7"/>
        <v>1.12428416961834</v>
      </c>
    </row>
    <row r="82" spans="28:50" ht="12.75">
      <c r="AB82" s="9">
        <v>3</v>
      </c>
      <c r="AC82" s="5">
        <f t="shared" si="23"/>
        <v>0.3671864786800293</v>
      </c>
      <c r="AD82" s="5">
        <f t="shared" si="24"/>
        <v>0.3484390975589781</v>
      </c>
      <c r="AE82" s="97">
        <f t="shared" si="25"/>
        <v>-0.6646339513792051</v>
      </c>
      <c r="AF82" s="98"/>
      <c r="AG82" s="94">
        <v>47</v>
      </c>
      <c r="AH82" s="62">
        <f t="shared" si="0"/>
        <v>0.6624</v>
      </c>
      <c r="AI82" s="62">
        <f t="shared" si="1"/>
        <v>0.3376</v>
      </c>
      <c r="AJ82" s="62">
        <f t="shared" si="2"/>
        <v>0.9755314428172116</v>
      </c>
      <c r="AK82" s="62">
        <f t="shared" si="3"/>
        <v>0.4485824784808252</v>
      </c>
      <c r="AL82" s="62">
        <f t="shared" si="4"/>
        <v>0.3514175215191748</v>
      </c>
      <c r="AM82" s="62">
        <f t="shared" si="14"/>
        <v>0.3376</v>
      </c>
      <c r="AN82" s="62">
        <f t="shared" si="15"/>
        <v>0.4873069201547211</v>
      </c>
      <c r="AO82" s="62">
        <f t="shared" si="5"/>
        <v>0.1873069201547211</v>
      </c>
      <c r="AP82" s="62">
        <f t="shared" si="16"/>
        <v>0.8054494237005256</v>
      </c>
      <c r="AQ82" s="62">
        <f t="shared" si="17"/>
        <v>0.13507490027694072</v>
      </c>
      <c r="AR82" s="62">
        <f t="shared" si="18"/>
        <v>0.12976383800204735</v>
      </c>
      <c r="AS82" s="139">
        <f t="shared" si="6"/>
        <v>0.49050000000000005</v>
      </c>
      <c r="AT82" s="62">
        <f t="shared" si="19"/>
        <v>0.6255749002769407</v>
      </c>
      <c r="AU82" s="62">
        <f t="shared" si="20"/>
        <v>-0.6511788536135292</v>
      </c>
      <c r="AV82" s="62">
        <f t="shared" si="21"/>
        <v>-0.5214150156114818</v>
      </c>
      <c r="AW82" s="13">
        <f t="shared" si="8"/>
        <v>5.55783367355126</v>
      </c>
      <c r="AX82" s="98">
        <f t="shared" si="7"/>
        <v>1.1305097770521895</v>
      </c>
    </row>
    <row r="83" spans="28:50" ht="12.75">
      <c r="AB83" s="9">
        <v>4</v>
      </c>
      <c r="AC83" s="5">
        <f t="shared" si="23"/>
        <v>0.4895819715733724</v>
      </c>
      <c r="AD83" s="5">
        <f t="shared" si="24"/>
        <v>0.18318527426546885</v>
      </c>
      <c r="AE83" s="97">
        <f t="shared" si="25"/>
        <v>-0.6604238999494901</v>
      </c>
      <c r="AF83" s="98"/>
      <c r="AG83" s="94">
        <v>48</v>
      </c>
      <c r="AH83" s="62">
        <f t="shared" si="0"/>
        <v>0.6616</v>
      </c>
      <c r="AI83" s="62">
        <f t="shared" si="1"/>
        <v>0.3384</v>
      </c>
      <c r="AJ83" s="62">
        <f t="shared" si="2"/>
        <v>0.9737503883995279</v>
      </c>
      <c r="AK83" s="62">
        <f t="shared" si="3"/>
        <v>0.4497615368170116</v>
      </c>
      <c r="AL83" s="62">
        <f t="shared" si="4"/>
        <v>0.35023846318298846</v>
      </c>
      <c r="AM83" s="62">
        <f t="shared" si="14"/>
        <v>0.33840000000000003</v>
      </c>
      <c r="AN83" s="62">
        <f t="shared" si="15"/>
        <v>0.4870128756950699</v>
      </c>
      <c r="AO83" s="62">
        <f t="shared" si="5"/>
        <v>0.1870128756950699</v>
      </c>
      <c r="AP83" s="62">
        <f t="shared" si="16"/>
        <v>0.8025875854208484</v>
      </c>
      <c r="AQ83" s="62">
        <f t="shared" si="17"/>
        <v>0.134491520548387</v>
      </c>
      <c r="AR83" s="62">
        <f t="shared" si="18"/>
        <v>0.12994555235298538</v>
      </c>
      <c r="AS83" s="139">
        <f t="shared" si="6"/>
        <v>0.49050000000000005</v>
      </c>
      <c r="AT83" s="62">
        <f t="shared" si="19"/>
        <v>0.624991520548387</v>
      </c>
      <c r="AU83" s="62">
        <f t="shared" si="20"/>
        <v>-0.6468559978110703</v>
      </c>
      <c r="AV83" s="62">
        <f t="shared" si="21"/>
        <v>-0.5169104454580848</v>
      </c>
      <c r="AW83" s="13">
        <f t="shared" si="8"/>
        <v>5.527229209461949</v>
      </c>
      <c r="AX83" s="98">
        <f t="shared" si="7"/>
        <v>1.1367694497676215</v>
      </c>
    </row>
    <row r="84" spans="28:50" ht="12.75">
      <c r="AB84" s="9">
        <v>5</v>
      </c>
      <c r="AC84" s="5">
        <f t="shared" si="23"/>
        <v>0.6119774644667155</v>
      </c>
      <c r="AD84" s="5">
        <f t="shared" si="24"/>
        <v>3.63134002034915E-17</v>
      </c>
      <c r="AE84" s="97">
        <f t="shared" si="25"/>
        <v>-0.6589732150924785</v>
      </c>
      <c r="AF84" s="98"/>
      <c r="AG84" s="94">
        <v>49</v>
      </c>
      <c r="AH84" s="62">
        <f t="shared" si="0"/>
        <v>0.6608</v>
      </c>
      <c r="AI84" s="62">
        <f t="shared" si="1"/>
        <v>0.3392</v>
      </c>
      <c r="AJ84" s="62">
        <f t="shared" si="2"/>
        <v>0.971973988055808</v>
      </c>
      <c r="AK84" s="62">
        <f t="shared" si="3"/>
        <v>0.4509360930331481</v>
      </c>
      <c r="AL84" s="62">
        <f t="shared" si="4"/>
        <v>0.34906390696685197</v>
      </c>
      <c r="AM84" s="62">
        <f t="shared" si="14"/>
        <v>0.33919999999999995</v>
      </c>
      <c r="AN84" s="62">
        <f t="shared" si="15"/>
        <v>0.4867260534910403</v>
      </c>
      <c r="AO84" s="62">
        <f t="shared" si="5"/>
        <v>0.18672605349104032</v>
      </c>
      <c r="AP84" s="62">
        <f t="shared" si="16"/>
        <v>0.7997287590030379</v>
      </c>
      <c r="AQ84" s="62">
        <f t="shared" si="17"/>
        <v>0.13391378023959374</v>
      </c>
      <c r="AR84" s="62">
        <f t="shared" si="18"/>
        <v>0.13012962197086658</v>
      </c>
      <c r="AS84" s="139">
        <f t="shared" si="6"/>
        <v>0.49050000000000005</v>
      </c>
      <c r="AT84" s="62">
        <f t="shared" si="19"/>
        <v>0.6244137802395938</v>
      </c>
      <c r="AU84" s="62">
        <f t="shared" si="20"/>
        <v>-0.6425716795235082</v>
      </c>
      <c r="AV84" s="62">
        <f t="shared" si="21"/>
        <v>-0.5124420575526416</v>
      </c>
      <c r="AW84" s="13">
        <f t="shared" si="8"/>
        <v>5.496793970986341</v>
      </c>
      <c r="AX84" s="98">
        <f t="shared" si="7"/>
        <v>1.1430636367933826</v>
      </c>
    </row>
    <row r="85" spans="28:50" ht="12.75">
      <c r="AB85" s="9">
        <v>6</v>
      </c>
      <c r="AC85" s="5">
        <f t="shared" si="23"/>
        <v>0.7343729573600586</v>
      </c>
      <c r="AD85" s="5">
        <f t="shared" si="24"/>
        <v>-0.18318527426546866</v>
      </c>
      <c r="AE85" s="97">
        <f t="shared" si="25"/>
        <v>-0.6604238999494901</v>
      </c>
      <c r="AF85" s="98"/>
      <c r="AG85" s="94">
        <v>50</v>
      </c>
      <c r="AH85" s="62">
        <f t="shared" si="0"/>
        <v>0.66</v>
      </c>
      <c r="AI85" s="62">
        <f t="shared" si="1"/>
        <v>0.33999999999999997</v>
      </c>
      <c r="AJ85" s="62">
        <f t="shared" si="2"/>
        <v>0.9702021999288456</v>
      </c>
      <c r="AK85" s="62">
        <f t="shared" si="3"/>
        <v>0.4521061822182927</v>
      </c>
      <c r="AL85" s="62">
        <f t="shared" si="4"/>
        <v>0.34789381778170736</v>
      </c>
      <c r="AM85" s="62">
        <f t="shared" si="14"/>
        <v>0.33999999999999997</v>
      </c>
      <c r="AN85" s="62">
        <f t="shared" si="15"/>
        <v>0.48644640861119715</v>
      </c>
      <c r="AO85" s="62">
        <f t="shared" si="5"/>
        <v>0.18644640861119716</v>
      </c>
      <c r="AP85" s="62">
        <f t="shared" si="16"/>
        <v>0.7968730031326493</v>
      </c>
      <c r="AQ85" s="62">
        <f t="shared" si="17"/>
        <v>0.1333416215130929</v>
      </c>
      <c r="AR85" s="62">
        <f t="shared" si="18"/>
        <v>0.13031605908817445</v>
      </c>
      <c r="AS85" s="139">
        <f t="shared" si="6"/>
        <v>0.49050000000000005</v>
      </c>
      <c r="AT85" s="62">
        <f t="shared" si="19"/>
        <v>0.623841621513093</v>
      </c>
      <c r="AU85" s="62">
        <f t="shared" si="20"/>
        <v>-0.6383254217627083</v>
      </c>
      <c r="AV85" s="62">
        <f t="shared" si="21"/>
        <v>-0.5080093626745339</v>
      </c>
      <c r="AW85" s="13">
        <f t="shared" si="8"/>
        <v>5.466525741889202</v>
      </c>
      <c r="AX85" s="98">
        <f t="shared" si="7"/>
        <v>1.1493927960555346</v>
      </c>
    </row>
    <row r="86" spans="28:50" ht="12.75">
      <c r="AB86" s="9">
        <v>7</v>
      </c>
      <c r="AC86" s="5">
        <f t="shared" si="23"/>
        <v>0.8567684502534018</v>
      </c>
      <c r="AD86" s="5">
        <f t="shared" si="24"/>
        <v>-0.348439097558978</v>
      </c>
      <c r="AE86" s="97">
        <f t="shared" si="25"/>
        <v>-0.6646339513792051</v>
      </c>
      <c r="AF86" s="98"/>
      <c r="AG86" s="94">
        <v>51</v>
      </c>
      <c r="AH86" s="62">
        <f t="shared" si="0"/>
        <v>0.6592</v>
      </c>
      <c r="AI86" s="62">
        <f t="shared" si="1"/>
        <v>0.3408</v>
      </c>
      <c r="AJ86" s="62">
        <f t="shared" si="2"/>
        <v>0.9684349827597135</v>
      </c>
      <c r="AK86" s="62">
        <f t="shared" si="3"/>
        <v>0.45327183896641987</v>
      </c>
      <c r="AL86" s="62">
        <f t="shared" si="4"/>
        <v>0.3467281610335802</v>
      </c>
      <c r="AM86" s="62">
        <f t="shared" si="14"/>
        <v>0.3408</v>
      </c>
      <c r="AN86" s="62">
        <f t="shared" si="15"/>
        <v>0.4861738965161831</v>
      </c>
      <c r="AO86" s="62">
        <f t="shared" si="5"/>
        <v>0.1861738965161831</v>
      </c>
      <c r="AP86" s="62">
        <f t="shared" si="16"/>
        <v>0.7940203762229755</v>
      </c>
      <c r="AQ86" s="62">
        <f t="shared" si="17"/>
        <v>0.13277498696264026</v>
      </c>
      <c r="AR86" s="62">
        <f t="shared" si="18"/>
        <v>0.1305048756985315</v>
      </c>
      <c r="AS86" s="139">
        <f t="shared" si="6"/>
        <v>0.49050000000000005</v>
      </c>
      <c r="AT86" s="62">
        <f t="shared" si="19"/>
        <v>0.6232749869626403</v>
      </c>
      <c r="AU86" s="62">
        <f t="shared" si="20"/>
        <v>-0.6341167548350497</v>
      </c>
      <c r="AV86" s="62">
        <f t="shared" si="21"/>
        <v>-0.5036118791365182</v>
      </c>
      <c r="AW86" s="13">
        <f t="shared" si="8"/>
        <v>5.4364223293222365</v>
      </c>
      <c r="AX86" s="98">
        <f t="shared" si="7"/>
        <v>1.155757394581027</v>
      </c>
    </row>
    <row r="87" spans="28:50" ht="12.75">
      <c r="AB87" s="9">
        <v>8</v>
      </c>
      <c r="AC87" s="5">
        <f t="shared" si="23"/>
        <v>0.9791639431467448</v>
      </c>
      <c r="AD87" s="5">
        <f t="shared" si="24"/>
        <v>-0.47958527426546876</v>
      </c>
      <c r="AE87" s="97">
        <f t="shared" si="25"/>
        <v>-0.6711912602145296</v>
      </c>
      <c r="AF87" s="98"/>
      <c r="AG87" s="94">
        <v>52</v>
      </c>
      <c r="AH87" s="62">
        <f t="shared" si="0"/>
        <v>0.6584</v>
      </c>
      <c r="AI87" s="62">
        <f t="shared" si="1"/>
        <v>0.3416</v>
      </c>
      <c r="AJ87" s="62">
        <f t="shared" si="2"/>
        <v>0.9666722958758525</v>
      </c>
      <c r="AK87" s="62">
        <f t="shared" si="3"/>
        <v>0.454433097386183</v>
      </c>
      <c r="AL87" s="62">
        <f t="shared" si="4"/>
        <v>0.34556690261381706</v>
      </c>
      <c r="AM87" s="62">
        <f t="shared" si="14"/>
        <v>0.3416</v>
      </c>
      <c r="AN87" s="62">
        <f t="shared" si="15"/>
        <v>0.48590847305033413</v>
      </c>
      <c r="AO87" s="62">
        <f t="shared" si="5"/>
        <v>0.18590847305033414</v>
      </c>
      <c r="AP87" s="62">
        <f t="shared" si="16"/>
        <v>0.7911709364065602</v>
      </c>
      <c r="AQ87" s="62">
        <f t="shared" si="17"/>
        <v>0.13221381960757328</v>
      </c>
      <c r="AR87" s="62">
        <f t="shared" si="18"/>
        <v>0.13069608355525766</v>
      </c>
      <c r="AS87" s="139">
        <f t="shared" si="6"/>
        <v>0.49050000000000005</v>
      </c>
      <c r="AT87" s="62">
        <f t="shared" si="19"/>
        <v>0.6227138196075733</v>
      </c>
      <c r="AU87" s="62">
        <f t="shared" si="20"/>
        <v>-0.62994521620787</v>
      </c>
      <c r="AV87" s="62">
        <f t="shared" si="21"/>
        <v>-0.4992491326526124</v>
      </c>
      <c r="AW87" s="13">
        <f t="shared" si="8"/>
        <v>5.406481563397032</v>
      </c>
      <c r="AX87" s="98">
        <f t="shared" si="7"/>
        <v>1.162157908706841</v>
      </c>
    </row>
    <row r="88" spans="28:50" ht="12.75">
      <c r="AB88" s="9">
        <v>9</v>
      </c>
      <c r="AC88" s="5">
        <f t="shared" si="23"/>
        <v>1.101559436040088</v>
      </c>
      <c r="AD88" s="5">
        <f t="shared" si="24"/>
        <v>-0.563786302859767</v>
      </c>
      <c r="AE88" s="97">
        <f t="shared" si="25"/>
        <v>-0.6794539513792051</v>
      </c>
      <c r="AF88" s="98"/>
      <c r="AG88" s="94">
        <v>53</v>
      </c>
      <c r="AH88" s="62">
        <f t="shared" si="0"/>
        <v>0.6576</v>
      </c>
      <c r="AI88" s="62">
        <f t="shared" si="1"/>
        <v>0.3424</v>
      </c>
      <c r="AJ88" s="62">
        <f t="shared" si="2"/>
        <v>0.9649140991794634</v>
      </c>
      <c r="AK88" s="62">
        <f t="shared" si="3"/>
        <v>0.4555899911104282</v>
      </c>
      <c r="AL88" s="62">
        <f t="shared" si="4"/>
        <v>0.34441000888957185</v>
      </c>
      <c r="AM88" s="62">
        <f t="shared" si="14"/>
        <v>0.34240000000000004</v>
      </c>
      <c r="AN88" s="62">
        <f t="shared" si="15"/>
        <v>0.4856500944335489</v>
      </c>
      <c r="AO88" s="62">
        <f t="shared" si="5"/>
        <v>0.1856500944335489</v>
      </c>
      <c r="AP88" s="62">
        <f t="shared" si="16"/>
        <v>0.7883247415268746</v>
      </c>
      <c r="AQ88" s="62">
        <f t="shared" si="17"/>
        <v>0.13165806288740928</v>
      </c>
      <c r="AR88" s="62">
        <f t="shared" si="18"/>
        <v>0.1308896941700171</v>
      </c>
      <c r="AS88" s="139">
        <f t="shared" si="6"/>
        <v>0.49050000000000005</v>
      </c>
      <c r="AT88" s="62">
        <f t="shared" si="19"/>
        <v>0.6221580628874093</v>
      </c>
      <c r="AU88" s="62">
        <f t="shared" si="20"/>
        <v>-0.6258103503790053</v>
      </c>
      <c r="AV88" s="62">
        <f t="shared" si="21"/>
        <v>-0.49492065620898823</v>
      </c>
      <c r="AW88" s="13">
        <f t="shared" si="8"/>
        <v>5.376701296765254</v>
      </c>
      <c r="AX88" s="98">
        <f t="shared" si="7"/>
        <v>1.1685948242949062</v>
      </c>
    </row>
    <row r="89" spans="28:50" ht="12.75">
      <c r="AB89" s="9">
        <v>10</v>
      </c>
      <c r="AC89" s="5">
        <f t="shared" si="23"/>
        <v>1.223954928933431</v>
      </c>
      <c r="AD89" s="5">
        <f t="shared" si="24"/>
        <v>-0.5928</v>
      </c>
      <c r="AE89" s="97">
        <f t="shared" si="25"/>
        <v>-0.6886132150924785</v>
      </c>
      <c r="AF89" s="98"/>
      <c r="AG89" s="94">
        <v>54</v>
      </c>
      <c r="AH89" s="62">
        <f t="shared" si="0"/>
        <v>0.6568</v>
      </c>
      <c r="AI89" s="62">
        <f t="shared" si="1"/>
        <v>0.3432</v>
      </c>
      <c r="AJ89" s="62">
        <f t="shared" si="2"/>
        <v>0.9631603531361927</v>
      </c>
      <c r="AK89" s="62">
        <f t="shared" si="3"/>
        <v>0.45674255330546976</v>
      </c>
      <c r="AL89" s="62">
        <f t="shared" si="4"/>
        <v>0.3432574466945303</v>
      </c>
      <c r="AM89" s="62">
        <f t="shared" si="14"/>
        <v>0.34319999999999995</v>
      </c>
      <c r="AN89" s="62">
        <f t="shared" si="15"/>
        <v>0.48539871725340217</v>
      </c>
      <c r="AO89" s="62">
        <f t="shared" si="5"/>
        <v>0.18539871725340218</v>
      </c>
      <c r="AP89" s="62">
        <f t="shared" si="16"/>
        <v>0.7854818491301516</v>
      </c>
      <c r="AQ89" s="62">
        <f t="shared" si="17"/>
        <v>0.13110766065667417</v>
      </c>
      <c r="AR89" s="62">
        <f t="shared" si="18"/>
        <v>0.1310857188115522</v>
      </c>
      <c r="AS89" s="139">
        <f t="shared" si="6"/>
        <v>0.49050000000000005</v>
      </c>
      <c r="AT89" s="62">
        <f t="shared" si="19"/>
        <v>0.6216076606566743</v>
      </c>
      <c r="AU89" s="62">
        <f t="shared" si="20"/>
        <v>-0.6217117087493301</v>
      </c>
      <c r="AV89" s="62">
        <f t="shared" si="21"/>
        <v>-0.49062598993777795</v>
      </c>
      <c r="AW89" s="13">
        <f t="shared" si="8"/>
        <v>5.347079404205829</v>
      </c>
      <c r="AX89" s="98">
        <f t="shared" si="7"/>
        <v>1.175068636952997</v>
      </c>
    </row>
    <row r="90" spans="28:50" ht="12.75">
      <c r="AB90" s="9">
        <v>11</v>
      </c>
      <c r="AC90" s="5">
        <f t="shared" si="23"/>
        <v>1.3463504218267741</v>
      </c>
      <c r="AD90" s="5">
        <f t="shared" si="24"/>
        <v>-0.5637863028597672</v>
      </c>
      <c r="AE90" s="97">
        <f t="shared" si="25"/>
        <v>-0.697772478805752</v>
      </c>
      <c r="AF90" s="98"/>
      <c r="AG90" s="94">
        <v>55</v>
      </c>
      <c r="AH90" s="62">
        <f t="shared" si="0"/>
        <v>0.656</v>
      </c>
      <c r="AI90" s="62">
        <f t="shared" si="1"/>
        <v>0.344</v>
      </c>
      <c r="AJ90" s="62">
        <f t="shared" si="2"/>
        <v>0.9614110187641015</v>
      </c>
      <c r="AK90" s="62">
        <f t="shared" si="3"/>
        <v>0.45789081668013404</v>
      </c>
      <c r="AL90" s="62">
        <f t="shared" si="4"/>
        <v>0.342109183319866</v>
      </c>
      <c r="AM90" s="62">
        <f t="shared" si="14"/>
        <v>0.344</v>
      </c>
      <c r="AN90" s="62">
        <f t="shared" si="15"/>
        <v>0.4851542984574966</v>
      </c>
      <c r="AO90" s="62">
        <f t="shared" si="5"/>
        <v>0.1851542984574966</v>
      </c>
      <c r="AP90" s="62">
        <f t="shared" si="16"/>
        <v>0.7826423164573755</v>
      </c>
      <c r="AQ90" s="62">
        <f t="shared" si="17"/>
        <v>0.13056255717995302</v>
      </c>
      <c r="AR90" s="62">
        <f t="shared" si="18"/>
        <v>0.13128416850450486</v>
      </c>
      <c r="AS90" s="139">
        <f t="shared" si="6"/>
        <v>0.49050000000000005</v>
      </c>
      <c r="AT90" s="62">
        <f t="shared" si="19"/>
        <v>0.6210625571799531</v>
      </c>
      <c r="AU90" s="62">
        <f t="shared" si="20"/>
        <v>-0.6176488494982015</v>
      </c>
      <c r="AV90" s="62">
        <f t="shared" si="21"/>
        <v>-0.4863646809936967</v>
      </c>
      <c r="AW90" s="13">
        <f t="shared" si="8"/>
        <v>5.317613782218753</v>
      </c>
      <c r="AX90" s="98">
        <f t="shared" si="7"/>
        <v>1.1815798522618453</v>
      </c>
    </row>
    <row r="91" spans="28:50" ht="12.75">
      <c r="AB91" s="9">
        <v>12</v>
      </c>
      <c r="AC91" s="5">
        <f t="shared" si="23"/>
        <v>1.4687459147201172</v>
      </c>
      <c r="AD91" s="5">
        <f t="shared" si="24"/>
        <v>-0.47958527426546904</v>
      </c>
      <c r="AE91" s="97">
        <f t="shared" si="25"/>
        <v>-0.7060351699704274</v>
      </c>
      <c r="AF91" s="98"/>
      <c r="AG91" s="94">
        <v>56</v>
      </c>
      <c r="AH91" s="62">
        <f t="shared" si="0"/>
        <v>0.6552</v>
      </c>
      <c r="AI91" s="62">
        <f t="shared" si="1"/>
        <v>0.3448</v>
      </c>
      <c r="AJ91" s="62">
        <f t="shared" si="2"/>
        <v>0.9596660576229129</v>
      </c>
      <c r="AK91" s="62">
        <f t="shared" si="3"/>
        <v>0.4590348134945759</v>
      </c>
      <c r="AL91" s="62">
        <f t="shared" si="4"/>
        <v>0.3409651865054241</v>
      </c>
      <c r="AM91" s="62">
        <f t="shared" si="14"/>
        <v>0.3448</v>
      </c>
      <c r="AN91" s="62">
        <f t="shared" si="15"/>
        <v>0.4849167953460456</v>
      </c>
      <c r="AO91" s="62">
        <f t="shared" si="5"/>
        <v>0.1849167953460456</v>
      </c>
      <c r="AP91" s="62">
        <f t="shared" si="16"/>
        <v>0.7798062004364366</v>
      </c>
      <c r="AQ91" s="62">
        <f t="shared" si="17"/>
        <v>0.1300226971271556</v>
      </c>
      <c r="AR91" s="62">
        <f t="shared" si="18"/>
        <v>0.13148505402832397</v>
      </c>
      <c r="AS91" s="139">
        <f t="shared" si="6"/>
        <v>0.49050000000000005</v>
      </c>
      <c r="AT91" s="62">
        <f t="shared" si="19"/>
        <v>0.6205226971271557</v>
      </c>
      <c r="AU91" s="62">
        <f t="shared" si="20"/>
        <v>-0.6136213374617443</v>
      </c>
      <c r="AV91" s="62">
        <f t="shared" si="21"/>
        <v>-0.4821362834334203</v>
      </c>
      <c r="AW91" s="13">
        <f t="shared" si="8"/>
        <v>5.28830234862539</v>
      </c>
      <c r="AX91" s="98">
        <f t="shared" si="7"/>
        <v>1.1881289860086763</v>
      </c>
    </row>
    <row r="92" spans="28:50" ht="12.75">
      <c r="AB92" s="9">
        <v>13</v>
      </c>
      <c r="AC92" s="5">
        <f t="shared" si="23"/>
        <v>1.5911414076134602</v>
      </c>
      <c r="AD92" s="5">
        <f t="shared" si="24"/>
        <v>-0.3484390975589786</v>
      </c>
      <c r="AE92" s="97">
        <f t="shared" si="25"/>
        <v>-0.7125924788057519</v>
      </c>
      <c r="AF92" s="98"/>
      <c r="AG92" s="94">
        <v>57</v>
      </c>
      <c r="AH92" s="62">
        <f t="shared" si="0"/>
        <v>0.6544</v>
      </c>
      <c r="AI92" s="62">
        <f t="shared" si="1"/>
        <v>0.3456</v>
      </c>
      <c r="AJ92" s="62">
        <f t="shared" si="2"/>
        <v>0.957925431803523</v>
      </c>
      <c r="AK92" s="62">
        <f t="shared" si="3"/>
        <v>0.4601745755688813</v>
      </c>
      <c r="AL92" s="62">
        <f t="shared" si="4"/>
        <v>0.33982542443111874</v>
      </c>
      <c r="AM92" s="62">
        <f t="shared" si="14"/>
        <v>0.3456</v>
      </c>
      <c r="AN92" s="62">
        <f t="shared" si="15"/>
        <v>0.48468616556467753</v>
      </c>
      <c r="AO92" s="62">
        <f t="shared" si="5"/>
        <v>0.18468616556467754</v>
      </c>
      <c r="AP92" s="62">
        <f t="shared" si="16"/>
        <v>0.7769735576744347</v>
      </c>
      <c r="AQ92" s="62">
        <f t="shared" si="17"/>
        <v>0.1294880255689853</v>
      </c>
      <c r="AR92" s="62">
        <f t="shared" si="18"/>
        <v>0.13168838591625798</v>
      </c>
      <c r="AS92" s="139">
        <f t="shared" si="6"/>
        <v>0.49050000000000005</v>
      </c>
      <c r="AT92" s="62">
        <f t="shared" si="19"/>
        <v>0.6199880255689854</v>
      </c>
      <c r="AU92" s="62">
        <f t="shared" si="20"/>
        <v>-0.609628744013865</v>
      </c>
      <c r="AV92" s="62">
        <f t="shared" si="21"/>
        <v>-0.47794035809760704</v>
      </c>
      <c r="AW92" s="13">
        <f t="shared" si="8"/>
        <v>5.259143042174833</v>
      </c>
      <c r="AX92" s="98">
        <f t="shared" si="7"/>
        <v>1.194716564427439</v>
      </c>
    </row>
    <row r="93" spans="28:50" ht="12.75">
      <c r="AB93" s="9">
        <v>14</v>
      </c>
      <c r="AC93" s="5">
        <f t="shared" si="23"/>
        <v>1.7135369005068035</v>
      </c>
      <c r="AD93" s="5">
        <f t="shared" si="24"/>
        <v>-0.1831852742654689</v>
      </c>
      <c r="AE93" s="97">
        <f t="shared" si="25"/>
        <v>-0.7168025302354669</v>
      </c>
      <c r="AF93" s="98"/>
      <c r="AG93" s="94">
        <v>58</v>
      </c>
      <c r="AH93" s="62">
        <f t="shared" si="0"/>
        <v>0.6536</v>
      </c>
      <c r="AI93" s="62">
        <f t="shared" si="1"/>
        <v>0.3464</v>
      </c>
      <c r="AJ93" s="62">
        <f t="shared" si="2"/>
        <v>0.9561891039177737</v>
      </c>
      <c r="AK93" s="62">
        <f t="shared" si="3"/>
        <v>0.4613101342914548</v>
      </c>
      <c r="AL93" s="62">
        <f t="shared" si="4"/>
        <v>0.33868986570854526</v>
      </c>
      <c r="AM93" s="62">
        <f t="shared" si="14"/>
        <v>0.34640000000000004</v>
      </c>
      <c r="AN93" s="62">
        <f t="shared" si="15"/>
        <v>0.4844623670974583</v>
      </c>
      <c r="AO93" s="62">
        <f t="shared" si="5"/>
        <v>0.18446236709745834</v>
      </c>
      <c r="AP93" s="62">
        <f t="shared" si="16"/>
        <v>0.7741444444501463</v>
      </c>
      <c r="AQ93" s="62">
        <f t="shared" si="17"/>
        <v>0.1289584879726075</v>
      </c>
      <c r="AR93" s="62">
        <f t="shared" si="18"/>
        <v>0.1318941744544327</v>
      </c>
      <c r="AS93" s="139">
        <f t="shared" si="6"/>
        <v>0.49050000000000005</v>
      </c>
      <c r="AT93" s="62">
        <f t="shared" si="19"/>
        <v>0.6194584879726075</v>
      </c>
      <c r="AU93" s="62">
        <f t="shared" si="20"/>
        <v>-0.6056706469499448</v>
      </c>
      <c r="AV93" s="62">
        <f t="shared" si="21"/>
        <v>-0.4737764724955121</v>
      </c>
      <c r="AW93" s="13">
        <f t="shared" si="8"/>
        <v>5.230133822156214</v>
      </c>
      <c r="AX93" s="98">
        <f t="shared" si="7"/>
        <v>1.2013431244459503</v>
      </c>
    </row>
    <row r="94" spans="28:50" ht="12.75">
      <c r="AB94" s="9">
        <v>15</v>
      </c>
      <c r="AC94" s="5">
        <f t="shared" si="23"/>
        <v>1.8359323934001466</v>
      </c>
      <c r="AD94" s="5">
        <f t="shared" si="24"/>
        <v>-1.0894020061047448E-16</v>
      </c>
      <c r="AE94" s="97">
        <f t="shared" si="25"/>
        <v>-0.7182532150924785</v>
      </c>
      <c r="AF94" s="98"/>
      <c r="AG94" s="94">
        <v>59</v>
      </c>
      <c r="AH94" s="62">
        <f t="shared" si="0"/>
        <v>0.6528</v>
      </c>
      <c r="AI94" s="62">
        <f t="shared" si="1"/>
        <v>0.3472</v>
      </c>
      <c r="AJ94" s="62">
        <f t="shared" si="2"/>
        <v>0.9544570370884772</v>
      </c>
      <c r="AK94" s="62">
        <f t="shared" si="3"/>
        <v>0.4624415206272032</v>
      </c>
      <c r="AL94" s="62">
        <f t="shared" si="4"/>
        <v>0.33755847937279687</v>
      </c>
      <c r="AM94" s="62">
        <f t="shared" si="14"/>
        <v>0.34719999999999995</v>
      </c>
      <c r="AN94" s="62">
        <f t="shared" si="15"/>
        <v>0.484245358260123</v>
      </c>
      <c r="AO94" s="62">
        <f t="shared" si="5"/>
        <v>0.184245358260123</v>
      </c>
      <c r="AP94" s="62">
        <f t="shared" si="16"/>
        <v>0.7713189167066486</v>
      </c>
      <c r="AQ94" s="62">
        <f t="shared" si="17"/>
        <v>0.12843403019750715</v>
      </c>
      <c r="AR94" s="62">
        <f t="shared" si="18"/>
        <v>0.13210242968101268</v>
      </c>
      <c r="AS94" s="139">
        <f t="shared" si="6"/>
        <v>0.49050000000000005</v>
      </c>
      <c r="AT94" s="62">
        <f t="shared" si="19"/>
        <v>0.6189340301975073</v>
      </c>
      <c r="AU94" s="62">
        <f t="shared" si="20"/>
        <v>-0.6017466303731202</v>
      </c>
      <c r="AV94" s="62">
        <f t="shared" si="21"/>
        <v>-0.46964420069210744</v>
      </c>
      <c r="AW94" s="13">
        <f t="shared" si="8"/>
        <v>5.201272668016634</v>
      </c>
      <c r="AX94" s="98">
        <f t="shared" si="7"/>
        <v>1.2080092139402316</v>
      </c>
    </row>
    <row r="95" spans="28:50" ht="12.75">
      <c r="AB95" s="9">
        <v>16</v>
      </c>
      <c r="AC95" s="5">
        <f t="shared" si="23"/>
        <v>1.9583278862934896</v>
      </c>
      <c r="AD95" s="5">
        <f t="shared" si="24"/>
        <v>0.1831852742654687</v>
      </c>
      <c r="AE95" s="97">
        <f t="shared" si="25"/>
        <v>-0.7168025302354669</v>
      </c>
      <c r="AF95" s="98"/>
      <c r="AG95" s="94">
        <v>60</v>
      </c>
      <c r="AH95" s="62">
        <f t="shared" si="0"/>
        <v>0.652</v>
      </c>
      <c r="AI95" s="62">
        <f t="shared" si="1"/>
        <v>0.348</v>
      </c>
      <c r="AJ95" s="62">
        <f t="shared" si="2"/>
        <v>0.9527291949396817</v>
      </c>
      <c r="AK95" s="62">
        <f t="shared" si="3"/>
        <v>0.46356876512552064</v>
      </c>
      <c r="AL95" s="62">
        <f t="shared" si="4"/>
        <v>0.3364312348744794</v>
      </c>
      <c r="AM95" s="62">
        <f t="shared" si="14"/>
        <v>0.348</v>
      </c>
      <c r="AN95" s="62">
        <f t="shared" si="15"/>
        <v>0.4840350976935114</v>
      </c>
      <c r="AO95" s="62">
        <f t="shared" si="5"/>
        <v>0.1840350976935114</v>
      </c>
      <c r="AP95" s="62">
        <f t="shared" si="16"/>
        <v>0.7684970300440963</v>
      </c>
      <c r="AQ95" s="62">
        <f t="shared" si="17"/>
        <v>0.12791459849152895</v>
      </c>
      <c r="AR95" s="62">
        <f t="shared" si="18"/>
        <v>0.13231316138544655</v>
      </c>
      <c r="AS95" s="139">
        <f t="shared" si="6"/>
        <v>0.49050000000000005</v>
      </c>
      <c r="AT95" s="62">
        <f t="shared" si="19"/>
        <v>0.618414598491529</v>
      </c>
      <c r="AU95" s="62">
        <f t="shared" si="20"/>
        <v>-0.597856284583076</v>
      </c>
      <c r="AV95" s="62">
        <f t="shared" si="21"/>
        <v>-0.46554312319762947</v>
      </c>
      <c r="AW95" s="13">
        <f t="shared" si="8"/>
        <v>5.172557578984476</v>
      </c>
      <c r="AX95" s="98">
        <f t="shared" si="7"/>
        <v>1.2147153919963052</v>
      </c>
    </row>
    <row r="96" spans="28:50" ht="12.75">
      <c r="AB96" s="9">
        <v>17</v>
      </c>
      <c r="AC96" s="5">
        <f t="shared" si="23"/>
        <v>2.080723379186833</v>
      </c>
      <c r="AD96" s="5">
        <f t="shared" si="24"/>
        <v>0.34843909755897795</v>
      </c>
      <c r="AE96" s="97">
        <f t="shared" si="25"/>
        <v>-0.7125924788057519</v>
      </c>
      <c r="AF96" s="98"/>
      <c r="AG96" s="94">
        <v>61</v>
      </c>
      <c r="AH96" s="62">
        <f t="shared" si="0"/>
        <v>0.6512</v>
      </c>
      <c r="AI96" s="62">
        <f t="shared" si="1"/>
        <v>0.3488</v>
      </c>
      <c r="AJ96" s="62">
        <f t="shared" si="2"/>
        <v>0.9510055415871784</v>
      </c>
      <c r="AK96" s="62">
        <f t="shared" si="3"/>
        <v>0.46469189792807886</v>
      </c>
      <c r="AL96" s="62">
        <f t="shared" si="4"/>
        <v>0.3353081020719212</v>
      </c>
      <c r="AM96" s="62">
        <f t="shared" si="14"/>
        <v>0.3488</v>
      </c>
      <c r="AN96" s="62">
        <f t="shared" si="15"/>
        <v>0.4838315443572007</v>
      </c>
      <c r="AO96" s="62">
        <f t="shared" si="5"/>
        <v>0.18383154435720073</v>
      </c>
      <c r="AP96" s="62">
        <f t="shared" si="16"/>
        <v>0.7656788397126618</v>
      </c>
      <c r="AQ96" s="62">
        <f t="shared" si="17"/>
        <v>0.12740013948709336</v>
      </c>
      <c r="AR96" s="62">
        <f t="shared" si="18"/>
        <v>0.13252637910779352</v>
      </c>
      <c r="AS96" s="139">
        <f t="shared" si="6"/>
        <v>0.49050000000000005</v>
      </c>
      <c r="AT96" s="62">
        <f t="shared" si="19"/>
        <v>0.6179001394870934</v>
      </c>
      <c r="AU96" s="62">
        <f t="shared" si="20"/>
        <v>-0.5939992059672956</v>
      </c>
      <c r="AV96" s="62">
        <f t="shared" si="21"/>
        <v>-0.4614728268595021</v>
      </c>
      <c r="AW96" s="13">
        <f t="shared" si="8"/>
        <v>5.143986573697903</v>
      </c>
      <c r="AX96" s="98">
        <f t="shared" si="7"/>
        <v>1.221462229179719</v>
      </c>
    </row>
    <row r="97" spans="28:50" ht="12.75">
      <c r="AB97" s="9">
        <v>18</v>
      </c>
      <c r="AC97" s="5">
        <f t="shared" si="23"/>
        <v>2.203118872080176</v>
      </c>
      <c r="AD97" s="5">
        <f t="shared" si="24"/>
        <v>0.47958527426546876</v>
      </c>
      <c r="AE97" s="97">
        <f t="shared" si="25"/>
        <v>-0.7060351699704275</v>
      </c>
      <c r="AF97" s="98"/>
      <c r="AG97" s="94">
        <v>62</v>
      </c>
      <c r="AH97" s="62">
        <f t="shared" si="0"/>
        <v>0.6504</v>
      </c>
      <c r="AI97" s="62">
        <f t="shared" si="1"/>
        <v>0.3496</v>
      </c>
      <c r="AJ97" s="62">
        <f t="shared" si="2"/>
        <v>0.9492860416292337</v>
      </c>
      <c r="AK97" s="62">
        <f t="shared" si="3"/>
        <v>0.4658109487764323</v>
      </c>
      <c r="AL97" s="62">
        <f t="shared" si="4"/>
        <v>0.33418905122356773</v>
      </c>
      <c r="AM97" s="62">
        <f t="shared" si="14"/>
        <v>0.3496</v>
      </c>
      <c r="AN97" s="62">
        <f t="shared" si="15"/>
        <v>0.4836346575233297</v>
      </c>
      <c r="AO97" s="62">
        <f t="shared" si="5"/>
        <v>0.1836346575233297</v>
      </c>
      <c r="AP97" s="62">
        <f t="shared" si="16"/>
        <v>0.7628644006056244</v>
      </c>
      <c r="AQ97" s="62">
        <f t="shared" si="17"/>
        <v>0.12689060019757997</v>
      </c>
      <c r="AR97" s="62">
        <f t="shared" si="18"/>
        <v>0.13274209213813265</v>
      </c>
      <c r="AS97" s="139">
        <f t="shared" si="6"/>
        <v>0.49050000000000005</v>
      </c>
      <c r="AT97" s="62">
        <f t="shared" si="19"/>
        <v>0.61739060019758</v>
      </c>
      <c r="AU97" s="62">
        <f t="shared" si="20"/>
        <v>-0.5901749968946747</v>
      </c>
      <c r="AV97" s="62">
        <f t="shared" si="21"/>
        <v>-0.457432904756542</v>
      </c>
      <c r="AW97" s="13">
        <f t="shared" si="8"/>
        <v>5.115557689838229</v>
      </c>
      <c r="AX97" s="98">
        <f t="shared" si="7"/>
        <v>1.2282503078131217</v>
      </c>
    </row>
    <row r="98" spans="28:50" ht="12.75">
      <c r="AB98" s="9">
        <v>19</v>
      </c>
      <c r="AC98" s="5">
        <f t="shared" si="23"/>
        <v>2.325514364973519</v>
      </c>
      <c r="AD98" s="5">
        <f t="shared" si="24"/>
        <v>0.563786302859767</v>
      </c>
      <c r="AE98" s="97">
        <f t="shared" si="25"/>
        <v>-0.697772478805752</v>
      </c>
      <c r="AF98" s="98"/>
      <c r="AG98" s="94">
        <v>63</v>
      </c>
      <c r="AH98" s="62">
        <f t="shared" si="0"/>
        <v>0.6496</v>
      </c>
      <c r="AI98" s="62">
        <f t="shared" si="1"/>
        <v>0.3504</v>
      </c>
      <c r="AJ98" s="62">
        <f t="shared" si="2"/>
        <v>0.9475706601375462</v>
      </c>
      <c r="AK98" s="62">
        <f t="shared" si="3"/>
        <v>0.4669259470194391</v>
      </c>
      <c r="AL98" s="62">
        <f t="shared" si="4"/>
        <v>0.3330740529805609</v>
      </c>
      <c r="AM98" s="62">
        <f t="shared" si="14"/>
        <v>0.35040000000000004</v>
      </c>
      <c r="AN98" s="62">
        <f t="shared" si="15"/>
        <v>0.4834443967706085</v>
      </c>
      <c r="AO98" s="62">
        <f t="shared" si="5"/>
        <v>0.18344439677060853</v>
      </c>
      <c r="AP98" s="62">
        <f t="shared" si="16"/>
        <v>0.7600537672526222</v>
      </c>
      <c r="AQ98" s="62">
        <f t="shared" si="17"/>
        <v>0.12638592801387366</v>
      </c>
      <c r="AR98" s="62">
        <f t="shared" si="18"/>
        <v>0.13296030951605217</v>
      </c>
      <c r="AS98" s="139">
        <f t="shared" si="6"/>
        <v>0.49050000000000005</v>
      </c>
      <c r="AT98" s="62">
        <f t="shared" si="19"/>
        <v>0.6168859280138737</v>
      </c>
      <c r="AU98" s="62">
        <f t="shared" si="20"/>
        <v>-0.5863832656114594</v>
      </c>
      <c r="AV98" s="62">
        <f t="shared" si="21"/>
        <v>-0.45342295609540717</v>
      </c>
      <c r="AW98" s="13">
        <f t="shared" si="8"/>
        <v>5.087268983768027</v>
      </c>
      <c r="AX98" s="98">
        <f t="shared" si="7"/>
        <v>1.2350802222621557</v>
      </c>
    </row>
    <row r="99" spans="28:50" ht="12.75">
      <c r="AB99" s="9">
        <v>20</v>
      </c>
      <c r="AC99" s="5">
        <f t="shared" si="23"/>
        <v>2.447909857866862</v>
      </c>
      <c r="AD99" s="5">
        <f t="shared" si="24"/>
        <v>0.5928</v>
      </c>
      <c r="AE99" s="97">
        <f t="shared" si="25"/>
        <v>-0.6886132150924785</v>
      </c>
      <c r="AF99" s="98"/>
      <c r="AG99" s="94">
        <v>64</v>
      </c>
      <c r="AH99" s="62">
        <f t="shared" si="0"/>
        <v>0.6488</v>
      </c>
      <c r="AI99" s="62">
        <f t="shared" si="1"/>
        <v>0.3512</v>
      </c>
      <c r="AJ99" s="62">
        <f t="shared" si="2"/>
        <v>0.9458593626484221</v>
      </c>
      <c r="AK99" s="62">
        <f t="shared" si="3"/>
        <v>0.46803692162050625</v>
      </c>
      <c r="AL99" s="62">
        <f t="shared" si="4"/>
        <v>0.3319630783794938</v>
      </c>
      <c r="AM99" s="62">
        <f t="shared" si="14"/>
        <v>0.35119999999999996</v>
      </c>
      <c r="AN99" s="62">
        <f t="shared" si="15"/>
        <v>0.4832607219785091</v>
      </c>
      <c r="AO99" s="62">
        <f t="shared" si="5"/>
        <v>0.18326072197850912</v>
      </c>
      <c r="AP99" s="62">
        <f t="shared" si="16"/>
        <v>0.7572469938130564</v>
      </c>
      <c r="AQ99" s="62">
        <f t="shared" si="17"/>
        <v>0.12588607070106528</v>
      </c>
      <c r="AR99" s="62">
        <f t="shared" si="18"/>
        <v>0.13318104003021908</v>
      </c>
      <c r="AS99" s="139">
        <f t="shared" si="6"/>
        <v>0.49050000000000005</v>
      </c>
      <c r="AT99" s="62">
        <f t="shared" si="19"/>
        <v>0.6163860707010653</v>
      </c>
      <c r="AU99" s="62">
        <f t="shared" si="20"/>
        <v>-0.5826236261394249</v>
      </c>
      <c r="AV99" s="62">
        <f t="shared" si="21"/>
        <v>-0.4494425861092058</v>
      </c>
      <c r="AW99" s="13">
        <f t="shared" si="8"/>
        <v>5.059118530173667</v>
      </c>
      <c r="AX99" s="98">
        <f t="shared" si="7"/>
        <v>1.2419525792300223</v>
      </c>
    </row>
    <row r="100" spans="29:50" ht="12.75">
      <c r="AC100" s="9"/>
      <c r="AF100" s="98"/>
      <c r="AG100" s="94">
        <v>65</v>
      </c>
      <c r="AH100" s="62">
        <f aca="true" t="shared" si="26" ref="AH100:AH163">$AC$38-AI100</f>
        <v>0.648</v>
      </c>
      <c r="AI100" s="62">
        <f aca="true" t="shared" si="27" ref="AI100:AI163">$AC$45+AG100*$AI$33</f>
        <v>0.352</v>
      </c>
      <c r="AJ100" s="62">
        <f aca="true" t="shared" si="28" ref="AJ100:AJ163">ASIN(AH100/$AC$53)</f>
        <v>0.9441521151541559</v>
      </c>
      <c r="AK100" s="62">
        <f aca="true" t="shared" si="29" ref="AK100:AK163">$AC$53*COS(AJ100)</f>
        <v>0.46914390116466403</v>
      </c>
      <c r="AL100" s="62">
        <f aca="true" t="shared" si="30" ref="AL100:AL163">$AC$53-AK100</f>
        <v>0.330856098835336</v>
      </c>
      <c r="AM100" s="62">
        <f t="shared" si="14"/>
        <v>0.352</v>
      </c>
      <c r="AN100" s="62">
        <f t="shared" si="15"/>
        <v>0.4830835933216296</v>
      </c>
      <c r="AO100" s="62">
        <f aca="true" t="shared" si="31" ref="AO100:AO163">$AC$44*(AN100-$AC$45)</f>
        <v>0.1830835933216296</v>
      </c>
      <c r="AP100" s="62">
        <f t="shared" si="16"/>
        <v>0.7544441340696493</v>
      </c>
      <c r="AQ100" s="62">
        <f t="shared" si="17"/>
        <v>0.1253909763953008</v>
      </c>
      <c r="AR100" s="62">
        <f t="shared" si="18"/>
        <v>0.13340429221802788</v>
      </c>
      <c r="AS100" s="139">
        <f aca="true" t="shared" si="32" ref="AS100:AS163">$AC$40*$AC$37</f>
        <v>0.49050000000000005</v>
      </c>
      <c r="AT100" s="62">
        <f t="shared" si="19"/>
        <v>0.6158909763953009</v>
      </c>
      <c r="AU100" s="62">
        <f t="shared" si="20"/>
        <v>-0.5788956981762367</v>
      </c>
      <c r="AV100" s="62">
        <f t="shared" si="21"/>
        <v>-0.4454914059582088</v>
      </c>
      <c r="AW100" s="13">
        <f t="shared" si="8"/>
        <v>5.031104421712091</v>
      </c>
      <c r="AX100" s="98">
        <f aca="true" t="shared" si="33" ref="AX100:AX163">2*PI()/AW100</f>
        <v>1.2488679980610322</v>
      </c>
    </row>
    <row r="101" spans="32:50" ht="12.75">
      <c r="AF101" s="98"/>
      <c r="AG101" s="94">
        <v>66</v>
      </c>
      <c r="AH101" s="62">
        <f t="shared" si="26"/>
        <v>0.6472</v>
      </c>
      <c r="AI101" s="62">
        <f t="shared" si="27"/>
        <v>0.3528</v>
      </c>
      <c r="AJ101" s="62">
        <f t="shared" si="28"/>
        <v>0.9424488840946217</v>
      </c>
      <c r="AK101" s="62">
        <f t="shared" si="29"/>
        <v>0.47024691386547135</v>
      </c>
      <c r="AL101" s="62">
        <f t="shared" si="30"/>
        <v>0.3297530861345287</v>
      </c>
      <c r="AM101" s="62">
        <f t="shared" si="14"/>
        <v>0.3528</v>
      </c>
      <c r="AN101" s="62">
        <f t="shared" si="15"/>
        <v>0.48291297126422883</v>
      </c>
      <c r="AO101" s="62">
        <f t="shared" si="31"/>
        <v>0.18291297126422884</v>
      </c>
      <c r="AP101" s="62">
        <f t="shared" si="16"/>
        <v>0.7516452414221644</v>
      </c>
      <c r="AQ101" s="62">
        <f t="shared" si="17"/>
        <v>0.12490059360077427</v>
      </c>
      <c r="AR101" s="62">
        <f t="shared" si="18"/>
        <v>0.13363007436532703</v>
      </c>
      <c r="AS101" s="139">
        <f t="shared" si="32"/>
        <v>0.49050000000000005</v>
      </c>
      <c r="AT101" s="62">
        <f t="shared" si="19"/>
        <v>0.6154005936007743</v>
      </c>
      <c r="AU101" s="62">
        <f t="shared" si="20"/>
        <v>-0.5751991069979484</v>
      </c>
      <c r="AV101" s="62">
        <f t="shared" si="21"/>
        <v>-0.44156903263262137</v>
      </c>
      <c r="AW101" s="13">
        <f aca="true" t="shared" si="34" ref="AW101:AW164">SQRT(ABS(AV101/($AC$40*AI101)))</f>
        <v>5.003224768661659</v>
      </c>
      <c r="AX101" s="98">
        <f t="shared" si="33"/>
        <v>1.2558271110534798</v>
      </c>
    </row>
    <row r="102" spans="28:50" ht="12.75">
      <c r="AB102" s="5"/>
      <c r="AC102" s="5"/>
      <c r="AD102" s="9"/>
      <c r="AF102" s="98"/>
      <c r="AG102" s="94">
        <v>67</v>
      </c>
      <c r="AH102" s="62">
        <f t="shared" si="26"/>
        <v>0.6464000000000001</v>
      </c>
      <c r="AI102" s="62">
        <f t="shared" si="27"/>
        <v>0.35359999999999997</v>
      </c>
      <c r="AJ102" s="62">
        <f t="shared" si="28"/>
        <v>0.9407496363490565</v>
      </c>
      <c r="AK102" s="62">
        <f t="shared" si="29"/>
        <v>0.4713459875717623</v>
      </c>
      <c r="AL102" s="62">
        <f t="shared" si="30"/>
        <v>0.3286540124282377</v>
      </c>
      <c r="AM102" s="62">
        <f t="shared" si="14"/>
        <v>0.3535999999999998</v>
      </c>
      <c r="AN102" s="62">
        <f t="shared" si="15"/>
        <v>0.48274881655492446</v>
      </c>
      <c r="AO102" s="62">
        <f t="shared" si="31"/>
        <v>0.18274881655492448</v>
      </c>
      <c r="AP102" s="62">
        <f t="shared" si="16"/>
        <v>0.7488503688812733</v>
      </c>
      <c r="AQ102" s="62">
        <f t="shared" si="17"/>
        <v>0.12441487118685554</v>
      </c>
      <c r="AR102" s="62">
        <f t="shared" si="18"/>
        <v>0.1338583945062228</v>
      </c>
      <c r="AS102" s="139">
        <f t="shared" si="32"/>
        <v>0.49050000000000005</v>
      </c>
      <c r="AT102" s="62">
        <f t="shared" si="19"/>
        <v>0.6149148711868556</v>
      </c>
      <c r="AU102" s="62">
        <f t="shared" si="20"/>
        <v>-0.5715334833635551</v>
      </c>
      <c r="AV102" s="62">
        <f t="shared" si="21"/>
        <v>-0.4376750888573323</v>
      </c>
      <c r="AW102" s="13">
        <f t="shared" si="34"/>
        <v>4.975477698576754</v>
      </c>
      <c r="AX102" s="98">
        <f t="shared" si="33"/>
        <v>1.2628305637822284</v>
      </c>
    </row>
    <row r="103" spans="28:50" ht="12.75">
      <c r="AB103" s="5"/>
      <c r="AC103" s="5"/>
      <c r="AD103" s="9"/>
      <c r="AF103" s="98"/>
      <c r="AG103" s="94">
        <v>68</v>
      </c>
      <c r="AH103" s="62">
        <f t="shared" si="26"/>
        <v>0.6456</v>
      </c>
      <c r="AI103" s="62">
        <f t="shared" si="27"/>
        <v>0.3544</v>
      </c>
      <c r="AJ103" s="62">
        <f t="shared" si="28"/>
        <v>0.939054339228039</v>
      </c>
      <c r="AK103" s="62">
        <f t="shared" si="29"/>
        <v>0.4724411497742339</v>
      </c>
      <c r="AL103" s="62">
        <f t="shared" si="30"/>
        <v>0.32755885022576614</v>
      </c>
      <c r="AM103" s="62">
        <f aca="true" t="shared" si="35" ref="AM103:AM166">$AC$38-$AC$53*SIN(AJ103)</f>
        <v>0.35440000000000005</v>
      </c>
      <c r="AN103" s="62">
        <f aca="true" t="shared" si="36" ref="AN103:AN166">SQRT(AL103^2+AM103^2)</f>
        <v>0.4825910902215517</v>
      </c>
      <c r="AO103" s="62">
        <f t="shared" si="31"/>
        <v>0.18259109022155173</v>
      </c>
      <c r="AP103" s="62">
        <f aca="true" t="shared" si="37" ref="AP103:AP166">ASIN(AL103/AN103)</f>
        <v>0.7460595690625808</v>
      </c>
      <c r="AQ103" s="62">
        <f aca="true" t="shared" si="38" ref="AQ103:AQ166">AO103*SIN(AP103)</f>
        <v>0.12393375838535037</v>
      </c>
      <c r="AR103" s="62">
        <f aca="true" t="shared" si="39" ref="AR103:AR166">AO103*COS(AP103)</f>
        <v>0.1340892604229602</v>
      </c>
      <c r="AS103" s="139">
        <f t="shared" si="32"/>
        <v>0.49050000000000005</v>
      </c>
      <c r="AT103" s="62">
        <f aca="true" t="shared" si="40" ref="AT103:AT166">AS103+AQ103</f>
        <v>0.6144337583853504</v>
      </c>
      <c r="AU103" s="62">
        <f aca="true" t="shared" si="41" ref="AU103:AU166">-AT103*TAN(AP103)</f>
        <v>-0.567898463421562</v>
      </c>
      <c r="AV103" s="62">
        <f aca="true" t="shared" si="42" ref="AV103:AV166">AR103+AU103</f>
        <v>-0.4338092029986018</v>
      </c>
      <c r="AW103" s="13">
        <f t="shared" si="34"/>
        <v>4.947861355945997</v>
      </c>
      <c r="AX103" s="98">
        <f t="shared" si="33"/>
        <v>1.269879015431362</v>
      </c>
    </row>
    <row r="104" spans="28:50" ht="12.75">
      <c r="AB104" s="5"/>
      <c r="AC104" s="5"/>
      <c r="AD104" s="9"/>
      <c r="AF104" s="98"/>
      <c r="AG104" s="94">
        <v>69</v>
      </c>
      <c r="AH104" s="62">
        <f t="shared" si="26"/>
        <v>0.6448</v>
      </c>
      <c r="AI104" s="62">
        <f t="shared" si="27"/>
        <v>0.3552</v>
      </c>
      <c r="AJ104" s="62">
        <f t="shared" si="28"/>
        <v>0.9373629604656576</v>
      </c>
      <c r="AK104" s="62">
        <f t="shared" si="29"/>
        <v>0.4735324276118796</v>
      </c>
      <c r="AL104" s="62">
        <f t="shared" si="30"/>
        <v>0.32646757238812046</v>
      </c>
      <c r="AM104" s="62">
        <f t="shared" si="35"/>
        <v>0.35519999999999996</v>
      </c>
      <c r="AN104" s="62">
        <f t="shared" si="36"/>
        <v>0.482439753566176</v>
      </c>
      <c r="AO104" s="62">
        <f t="shared" si="31"/>
        <v>0.18243975356617603</v>
      </c>
      <c r="AP104" s="62">
        <f t="shared" si="37"/>
        <v>0.7432728941808063</v>
      </c>
      <c r="AQ104" s="62">
        <f t="shared" si="38"/>
        <v>0.12345720478788555</v>
      </c>
      <c r="AR104" s="62">
        <f t="shared" si="39"/>
        <v>0.13432267964587785</v>
      </c>
      <c r="AS104" s="139">
        <f t="shared" si="32"/>
        <v>0.49050000000000005</v>
      </c>
      <c r="AT104" s="62">
        <f t="shared" si="40"/>
        <v>0.6139572047878856</v>
      </c>
      <c r="AU104" s="62">
        <f t="shared" si="41"/>
        <v>-0.5642936886185167</v>
      </c>
      <c r="AV104" s="62">
        <f t="shared" si="42"/>
        <v>-0.42997100897263885</v>
      </c>
      <c r="AW104" s="13">
        <f t="shared" si="34"/>
        <v>4.9203739018539006</v>
      </c>
      <c r="AX104" s="98">
        <f t="shared" si="33"/>
        <v>1.276973139137293</v>
      </c>
    </row>
    <row r="105" spans="28:50" ht="12.75">
      <c r="AB105" s="5"/>
      <c r="AC105" s="5"/>
      <c r="AD105" s="9"/>
      <c r="AF105" s="98"/>
      <c r="AG105" s="94">
        <v>70</v>
      </c>
      <c r="AH105" s="62">
        <f t="shared" si="26"/>
        <v>0.644</v>
      </c>
      <c r="AI105" s="62">
        <f t="shared" si="27"/>
        <v>0.356</v>
      </c>
      <c r="AJ105" s="62">
        <f t="shared" si="28"/>
        <v>0.9356754682118539</v>
      </c>
      <c r="AK105" s="62">
        <f t="shared" si="29"/>
        <v>0.4746198478782783</v>
      </c>
      <c r="AL105" s="62">
        <f t="shared" si="30"/>
        <v>0.3253801521217217</v>
      </c>
      <c r="AM105" s="62">
        <f t="shared" si="35"/>
        <v>0.356</v>
      </c>
      <c r="AN105" s="62">
        <f t="shared" si="36"/>
        <v>0.4822947681602557</v>
      </c>
      <c r="AO105" s="62">
        <f t="shared" si="31"/>
        <v>0.1822947681602557</v>
      </c>
      <c r="AP105" s="62">
        <f t="shared" si="37"/>
        <v>0.7404903960441129</v>
      </c>
      <c r="AQ105" s="62">
        <f t="shared" si="38"/>
        <v>0.12298516034341248</v>
      </c>
      <c r="AR105" s="62">
        <f t="shared" si="39"/>
        <v>0.13455865945343873</v>
      </c>
      <c r="AS105" s="139">
        <f t="shared" si="32"/>
        <v>0.49050000000000005</v>
      </c>
      <c r="AT105" s="62">
        <f t="shared" si="40"/>
        <v>0.6134851603434125</v>
      </c>
      <c r="AU105" s="62">
        <f t="shared" si="41"/>
        <v>-0.5607188056094338</v>
      </c>
      <c r="AV105" s="62">
        <f t="shared" si="42"/>
        <v>-0.42616014615599507</v>
      </c>
      <c r="AW105" s="13">
        <f t="shared" si="34"/>
        <v>4.893013513645637</v>
      </c>
      <c r="AX105" s="98">
        <f t="shared" si="33"/>
        <v>1.2841136223427623</v>
      </c>
    </row>
    <row r="106" spans="28:50" ht="12.75">
      <c r="AB106" s="5"/>
      <c r="AC106" s="5"/>
      <c r="AD106" s="9"/>
      <c r="AF106" s="98"/>
      <c r="AG106" s="94">
        <v>71</v>
      </c>
      <c r="AH106" s="62">
        <f t="shared" si="26"/>
        <v>0.6432</v>
      </c>
      <c r="AI106" s="62">
        <f t="shared" si="27"/>
        <v>0.3568</v>
      </c>
      <c r="AJ106" s="62">
        <f t="shared" si="28"/>
        <v>0.9339918310249495</v>
      </c>
      <c r="AK106" s="62">
        <f t="shared" si="29"/>
        <v>0.4757034370277349</v>
      </c>
      <c r="AL106" s="62">
        <f t="shared" si="30"/>
        <v>0.32429656297226517</v>
      </c>
      <c r="AM106" s="62">
        <f t="shared" si="35"/>
        <v>0.3568</v>
      </c>
      <c r="AN106" s="62">
        <f t="shared" si="36"/>
        <v>0.4821560958399514</v>
      </c>
      <c r="AO106" s="62">
        <f t="shared" si="31"/>
        <v>0.1821560958399514</v>
      </c>
      <c r="AP106" s="62">
        <f t="shared" si="37"/>
        <v>0.7377121260485948</v>
      </c>
      <c r="AQ106" s="62">
        <f t="shared" si="38"/>
        <v>0.12251757535582737</v>
      </c>
      <c r="AR106" s="62">
        <f t="shared" si="39"/>
        <v>0.13479720687233368</v>
      </c>
      <c r="AS106" s="139">
        <f t="shared" si="32"/>
        <v>0.49050000000000005</v>
      </c>
      <c r="AT106" s="62">
        <f t="shared" si="40"/>
        <v>0.6130175753558275</v>
      </c>
      <c r="AU106" s="62">
        <f t="shared" si="41"/>
        <v>-0.5571734661700851</v>
      </c>
      <c r="AV106" s="62">
        <f t="shared" si="42"/>
        <v>-0.42237625929775147</v>
      </c>
      <c r="AW106" s="13">
        <f t="shared" si="34"/>
        <v>4.865778384594859</v>
      </c>
      <c r="AX106" s="98">
        <f t="shared" si="33"/>
        <v>1.2913011671621262</v>
      </c>
    </row>
    <row r="107" spans="28:50" ht="12.75">
      <c r="AB107" s="8"/>
      <c r="AF107" s="98"/>
      <c r="AG107" s="94">
        <v>72</v>
      </c>
      <c r="AH107" s="62">
        <f t="shared" si="26"/>
        <v>0.6424000000000001</v>
      </c>
      <c r="AI107" s="62">
        <f t="shared" si="27"/>
        <v>0.3576</v>
      </c>
      <c r="AJ107" s="62">
        <f t="shared" si="28"/>
        <v>0.932312017864341</v>
      </c>
      <c r="AK107" s="62">
        <f t="shared" si="29"/>
        <v>0.47678322118128275</v>
      </c>
      <c r="AL107" s="62">
        <f t="shared" si="30"/>
        <v>0.3232167788187173</v>
      </c>
      <c r="AM107" s="62">
        <f t="shared" si="35"/>
        <v>0.3575999999999999</v>
      </c>
      <c r="AN107" s="62">
        <f t="shared" si="36"/>
        <v>0.48202369870157585</v>
      </c>
      <c r="AO107" s="62">
        <f t="shared" si="31"/>
        <v>0.18202369870157586</v>
      </c>
      <c r="AP107" s="62">
        <f t="shared" si="37"/>
        <v>0.7349381351729158</v>
      </c>
      <c r="AQ107" s="62">
        <f t="shared" si="38"/>
        <v>0.12205440048169927</v>
      </c>
      <c r="AR107" s="62">
        <f t="shared" si="39"/>
        <v>0.13503832867765744</v>
      </c>
      <c r="AS107" s="139">
        <f t="shared" si="32"/>
        <v>0.49050000000000005</v>
      </c>
      <c r="AT107" s="62">
        <f t="shared" si="40"/>
        <v>0.6125544004816993</v>
      </c>
      <c r="AU107" s="62">
        <f t="shared" si="41"/>
        <v>-0.553657327111089</v>
      </c>
      <c r="AV107" s="62">
        <f t="shared" si="42"/>
        <v>-0.41861899843343153</v>
      </c>
      <c r="AW107" s="13">
        <f t="shared" si="34"/>
        <v>4.838666723574277</v>
      </c>
      <c r="AX107" s="98">
        <f t="shared" si="33"/>
        <v>1.2985364907583998</v>
      </c>
    </row>
    <row r="108" spans="29:50" ht="12.75">
      <c r="AC108" s="9"/>
      <c r="AF108" s="98"/>
      <c r="AG108" s="94">
        <v>73</v>
      </c>
      <c r="AH108" s="62">
        <f t="shared" si="26"/>
        <v>0.6416</v>
      </c>
      <c r="AI108" s="62">
        <f t="shared" si="27"/>
        <v>0.3584</v>
      </c>
      <c r="AJ108" s="62">
        <f t="shared" si="28"/>
        <v>0.9306359980833611</v>
      </c>
      <c r="AK108" s="62">
        <f t="shared" si="29"/>
        <v>0.4778592261325505</v>
      </c>
      <c r="AL108" s="62">
        <f t="shared" si="30"/>
        <v>0.32214077386744955</v>
      </c>
      <c r="AM108" s="62">
        <f t="shared" si="35"/>
        <v>0.35840000000000005</v>
      </c>
      <c r="AN108" s="62">
        <f t="shared" si="36"/>
        <v>0.4818975390971812</v>
      </c>
      <c r="AO108" s="62">
        <f t="shared" si="31"/>
        <v>0.1818975390971812</v>
      </c>
      <c r="AP108" s="62">
        <f t="shared" si="37"/>
        <v>0.7321684739730969</v>
      </c>
      <c r="AQ108" s="62">
        <f t="shared" si="38"/>
        <v>0.12159558672810282</v>
      </c>
      <c r="AR108" s="62">
        <f t="shared" si="39"/>
        <v>0.13528203139315653</v>
      </c>
      <c r="AS108" s="139">
        <f t="shared" si="32"/>
        <v>0.49050000000000005</v>
      </c>
      <c r="AT108" s="62">
        <f t="shared" si="40"/>
        <v>0.6120955867281028</v>
      </c>
      <c r="AU108" s="62">
        <f t="shared" si="41"/>
        <v>-0.5501700501937546</v>
      </c>
      <c r="AV108" s="62">
        <f t="shared" si="42"/>
        <v>-0.4148880188005981</v>
      </c>
      <c r="AW108" s="13">
        <f t="shared" si="34"/>
        <v>4.811676754728819</v>
      </c>
      <c r="AX108" s="98">
        <f t="shared" si="33"/>
        <v>1.305820325732521</v>
      </c>
    </row>
    <row r="109" spans="29:50" ht="12.75">
      <c r="AC109" s="9"/>
      <c r="AF109" s="98"/>
      <c r="AG109" s="94">
        <v>74</v>
      </c>
      <c r="AH109" s="62">
        <f t="shared" si="26"/>
        <v>0.6408</v>
      </c>
      <c r="AI109" s="62">
        <f t="shared" si="27"/>
        <v>0.35919999999999996</v>
      </c>
      <c r="AJ109" s="62">
        <f t="shared" si="28"/>
        <v>0.9289637414223051</v>
      </c>
      <c r="AK109" s="62">
        <f t="shared" si="29"/>
        <v>0.4789314773534937</v>
      </c>
      <c r="AL109" s="62">
        <f t="shared" si="30"/>
        <v>0.32106852264650637</v>
      </c>
      <c r="AM109" s="62">
        <f t="shared" si="35"/>
        <v>0.35919999999999996</v>
      </c>
      <c r="AN109" s="62">
        <f t="shared" si="36"/>
        <v>0.48177757963027934</v>
      </c>
      <c r="AO109" s="62">
        <f t="shared" si="31"/>
        <v>0.18177757963027935</v>
      </c>
      <c r="AP109" s="62">
        <f t="shared" si="37"/>
        <v>0.7294031925774614</v>
      </c>
      <c r="AQ109" s="62">
        <f t="shared" si="38"/>
        <v>0.12114108545055131</v>
      </c>
      <c r="AR109" s="62">
        <f t="shared" si="39"/>
        <v>0.13552832129154696</v>
      </c>
      <c r="AS109" s="139">
        <f t="shared" si="32"/>
        <v>0.49050000000000005</v>
      </c>
      <c r="AT109" s="62">
        <f t="shared" si="40"/>
        <v>0.6116410854505514</v>
      </c>
      <c r="AU109" s="62">
        <f t="shared" si="41"/>
        <v>-0.5467113020476451</v>
      </c>
      <c r="AV109" s="62">
        <f t="shared" si="42"/>
        <v>-0.4111829807560981</v>
      </c>
      <c r="AW109" s="13">
        <f t="shared" si="34"/>
        <v>4.784806717151221</v>
      </c>
      <c r="AX109" s="98">
        <f t="shared" si="33"/>
        <v>1.3131534205253061</v>
      </c>
    </row>
    <row r="110" spans="32:50" ht="12.75">
      <c r="AF110" s="98"/>
      <c r="AG110" s="94">
        <v>75</v>
      </c>
      <c r="AH110" s="62">
        <f t="shared" si="26"/>
        <v>0.64</v>
      </c>
      <c r="AI110" s="62">
        <f t="shared" si="27"/>
        <v>0.36</v>
      </c>
      <c r="AJ110" s="62">
        <f t="shared" si="28"/>
        <v>0.9272952180016121</v>
      </c>
      <c r="AK110" s="62">
        <f t="shared" si="29"/>
        <v>0.4800000000000001</v>
      </c>
      <c r="AL110" s="62">
        <f t="shared" si="30"/>
        <v>0.31999999999999995</v>
      </c>
      <c r="AM110" s="62">
        <f t="shared" si="35"/>
        <v>0.36</v>
      </c>
      <c r="AN110" s="62">
        <f t="shared" si="36"/>
        <v>0.4816637831516918</v>
      </c>
      <c r="AO110" s="62">
        <f t="shared" si="31"/>
        <v>0.1816637831516918</v>
      </c>
      <c r="AP110" s="62">
        <f t="shared" si="37"/>
        <v>0.7266423406817255</v>
      </c>
      <c r="AQ110" s="62">
        <f t="shared" si="38"/>
        <v>0.12069084835102405</v>
      </c>
      <c r="AR110" s="62">
        <f t="shared" si="39"/>
        <v>0.13577720439490207</v>
      </c>
      <c r="AS110" s="139">
        <f t="shared" si="32"/>
        <v>0.49050000000000005</v>
      </c>
      <c r="AT110" s="62">
        <f t="shared" si="40"/>
        <v>0.6111908483510241</v>
      </c>
      <c r="AU110" s="62">
        <f t="shared" si="41"/>
        <v>-0.5432807540897991</v>
      </c>
      <c r="AV110" s="62">
        <f t="shared" si="42"/>
        <v>-0.4075035496948971</v>
      </c>
      <c r="AW110" s="13">
        <f t="shared" si="34"/>
        <v>4.758054864559776</v>
      </c>
      <c r="AX110" s="98">
        <f t="shared" si="33"/>
        <v>1.3205365398326314</v>
      </c>
    </row>
    <row r="111" spans="28:50" ht="12.75">
      <c r="AB111" s="5"/>
      <c r="AC111" s="5"/>
      <c r="AF111" s="98"/>
      <c r="AG111" s="94">
        <v>76</v>
      </c>
      <c r="AH111" s="62">
        <f t="shared" si="26"/>
        <v>0.6392</v>
      </c>
      <c r="AI111" s="62">
        <f t="shared" si="27"/>
        <v>0.3608</v>
      </c>
      <c r="AJ111" s="62">
        <f t="shared" si="28"/>
        <v>0.9256303983152018</v>
      </c>
      <c r="AK111" s="62">
        <f t="shared" si="29"/>
        <v>0.481064818917368</v>
      </c>
      <c r="AL111" s="62">
        <f t="shared" si="30"/>
        <v>0.318935181082632</v>
      </c>
      <c r="AM111" s="62">
        <f t="shared" si="35"/>
        <v>0.3608</v>
      </c>
      <c r="AN111" s="62">
        <f t="shared" si="36"/>
        <v>0.48155611275552435</v>
      </c>
      <c r="AO111" s="62">
        <f t="shared" si="31"/>
        <v>0.18155611275552436</v>
      </c>
      <c r="AP111" s="62">
        <f t="shared" si="37"/>
        <v>0.7238859675442425</v>
      </c>
      <c r="AQ111" s="62">
        <f t="shared" si="38"/>
        <v>0.1202448274760845</v>
      </c>
      <c r="AR111" s="62">
        <f t="shared" si="39"/>
        <v>0.13602868647510843</v>
      </c>
      <c r="AS111" s="139">
        <f t="shared" si="32"/>
        <v>0.49050000000000005</v>
      </c>
      <c r="AT111" s="62">
        <f t="shared" si="40"/>
        <v>0.6107448274760845</v>
      </c>
      <c r="AU111" s="62">
        <f t="shared" si="41"/>
        <v>-0.5398780824455817</v>
      </c>
      <c r="AV111" s="62">
        <f t="shared" si="42"/>
        <v>-0.4038493959704732</v>
      </c>
      <c r="AW111" s="13">
        <f t="shared" si="34"/>
        <v>4.731419464978127</v>
      </c>
      <c r="AX111" s="98">
        <f t="shared" si="33"/>
        <v>1.3279704650343516</v>
      </c>
    </row>
    <row r="112" spans="28:50" ht="12.75">
      <c r="AB112" s="5"/>
      <c r="AC112" s="5"/>
      <c r="AF112" s="98"/>
      <c r="AG112" s="94">
        <v>77</v>
      </c>
      <c r="AH112" s="62">
        <f t="shared" si="26"/>
        <v>0.6384000000000001</v>
      </c>
      <c r="AI112" s="62">
        <f t="shared" si="27"/>
        <v>0.3616</v>
      </c>
      <c r="AJ112" s="62">
        <f t="shared" si="28"/>
        <v>0.9239692532239587</v>
      </c>
      <c r="AK112" s="62">
        <f t="shared" si="29"/>
        <v>0.48212595864566343</v>
      </c>
      <c r="AL112" s="62">
        <f t="shared" si="30"/>
        <v>0.3178740413543366</v>
      </c>
      <c r="AM112" s="62">
        <f t="shared" si="35"/>
        <v>0.3615999999999999</v>
      </c>
      <c r="AN112" s="62">
        <f t="shared" si="36"/>
        <v>0.48145453177526376</v>
      </c>
      <c r="AO112" s="62">
        <f t="shared" si="31"/>
        <v>0.18145453177526377</v>
      </c>
      <c r="AP112" s="62">
        <f t="shared" si="37"/>
        <v>0.721134121981395</v>
      </c>
      <c r="AQ112" s="62">
        <f t="shared" si="38"/>
        <v>0.11980297521508437</v>
      </c>
      <c r="AR112" s="62">
        <f t="shared" si="39"/>
        <v>0.13628277305438896</v>
      </c>
      <c r="AS112" s="139">
        <f t="shared" si="32"/>
        <v>0.49050000000000005</v>
      </c>
      <c r="AT112" s="62">
        <f t="shared" si="40"/>
        <v>0.6103029752150844</v>
      </c>
      <c r="AU112" s="62">
        <f t="shared" si="41"/>
        <v>-0.536502967871113</v>
      </c>
      <c r="AV112" s="62">
        <f t="shared" si="42"/>
        <v>-0.400220194816724</v>
      </c>
      <c r="AW112" s="13">
        <f t="shared" si="34"/>
        <v>4.704898800416853</v>
      </c>
      <c r="AX112" s="98">
        <f t="shared" si="33"/>
        <v>1.335455994637525</v>
      </c>
    </row>
    <row r="113" spans="28:50" ht="12.75">
      <c r="AB113" s="5"/>
      <c r="AC113" s="5"/>
      <c r="AF113" s="98"/>
      <c r="AG113" s="94">
        <v>78</v>
      </c>
      <c r="AH113" s="62">
        <f t="shared" si="26"/>
        <v>0.6376</v>
      </c>
      <c r="AI113" s="62">
        <f t="shared" si="27"/>
        <v>0.3624</v>
      </c>
      <c r="AJ113" s="62">
        <f t="shared" si="28"/>
        <v>0.9223117539493625</v>
      </c>
      <c r="AK113" s="62">
        <f t="shared" si="29"/>
        <v>0.48318344342495856</v>
      </c>
      <c r="AL113" s="62">
        <f t="shared" si="30"/>
        <v>0.3168165565750415</v>
      </c>
      <c r="AM113" s="62">
        <f t="shared" si="35"/>
        <v>0.36240000000000006</v>
      </c>
      <c r="AN113" s="62">
        <f t="shared" si="36"/>
        <v>0.4813590037799922</v>
      </c>
      <c r="AO113" s="62">
        <f t="shared" si="31"/>
        <v>0.1813590037799922</v>
      </c>
      <c r="AP113" s="62">
        <f t="shared" si="37"/>
        <v>0.7183868523631368</v>
      </c>
      <c r="AQ113" s="62">
        <f t="shared" si="38"/>
        <v>0.11936524429844954</v>
      </c>
      <c r="AR113" s="62">
        <f t="shared" si="39"/>
        <v>0.13653946940589262</v>
      </c>
      <c r="AS113" s="139">
        <f t="shared" si="32"/>
        <v>0.49050000000000005</v>
      </c>
      <c r="AT113" s="62">
        <f t="shared" si="40"/>
        <v>0.6098652442984496</v>
      </c>
      <c r="AU113" s="62">
        <f t="shared" si="41"/>
        <v>-0.5331550956772383</v>
      </c>
      <c r="AV113" s="62">
        <f t="shared" si="42"/>
        <v>-0.39661562627134567</v>
      </c>
      <c r="AW113" s="13">
        <f t="shared" si="34"/>
        <v>4.678491166556679</v>
      </c>
      <c r="AX113" s="98">
        <f t="shared" si="33"/>
        <v>1.3429939447345256</v>
      </c>
    </row>
    <row r="114" spans="28:50" ht="12.75">
      <c r="AB114" s="5"/>
      <c r="AC114" s="5"/>
      <c r="AF114" s="98"/>
      <c r="AG114" s="94">
        <v>79</v>
      </c>
      <c r="AH114" s="62">
        <f t="shared" si="26"/>
        <v>0.6368</v>
      </c>
      <c r="AI114" s="62">
        <f t="shared" si="27"/>
        <v>0.36319999999999997</v>
      </c>
      <c r="AJ114" s="62">
        <f t="shared" si="28"/>
        <v>0.9206578720672608</v>
      </c>
      <c r="AK114" s="62">
        <f t="shared" si="29"/>
        <v>0.48423729720045317</v>
      </c>
      <c r="AL114" s="62">
        <f t="shared" si="30"/>
        <v>0.3157627027995469</v>
      </c>
      <c r="AM114" s="62">
        <f t="shared" si="35"/>
        <v>0.36319999999999997</v>
      </c>
      <c r="AN114" s="62">
        <f t="shared" si="36"/>
        <v>0.4812694925707165</v>
      </c>
      <c r="AO114" s="62">
        <f t="shared" si="31"/>
        <v>0.1812694925707165</v>
      </c>
      <c r="AP114" s="62">
        <f t="shared" si="37"/>
        <v>0.7156442066086863</v>
      </c>
      <c r="AQ114" s="62">
        <f t="shared" si="38"/>
        <v>0.11893158779604424</v>
      </c>
      <c r="AR114" s="62">
        <f t="shared" si="39"/>
        <v>0.13679878055434877</v>
      </c>
      <c r="AS114" s="139">
        <f t="shared" si="32"/>
        <v>0.49050000000000005</v>
      </c>
      <c r="AT114" s="62">
        <f t="shared" si="40"/>
        <v>0.6094315877960443</v>
      </c>
      <c r="AU114" s="62">
        <f t="shared" si="41"/>
        <v>-0.5298341556550065</v>
      </c>
      <c r="AV114" s="62">
        <f t="shared" si="42"/>
        <v>-0.39303537510065767</v>
      </c>
      <c r="AW114" s="13">
        <f t="shared" si="34"/>
        <v>4.652194872433171</v>
      </c>
      <c r="AX114" s="98">
        <f t="shared" si="33"/>
        <v>1.3505851494766345</v>
      </c>
    </row>
    <row r="115" spans="28:50" ht="12.75">
      <c r="AB115" s="9"/>
      <c r="AC115" s="9"/>
      <c r="AF115" s="98"/>
      <c r="AG115" s="94">
        <v>80</v>
      </c>
      <c r="AH115" s="62">
        <f t="shared" si="26"/>
        <v>0.636</v>
      </c>
      <c r="AI115" s="62">
        <f t="shared" si="27"/>
        <v>0.364</v>
      </c>
      <c r="AJ115" s="62">
        <f t="shared" si="28"/>
        <v>0.9190075795017757</v>
      </c>
      <c r="AK115" s="62">
        <f t="shared" si="29"/>
        <v>0.485287543627487</v>
      </c>
      <c r="AL115" s="62">
        <f t="shared" si="30"/>
        <v>0.31471245637251305</v>
      </c>
      <c r="AM115" s="62">
        <f t="shared" si="35"/>
        <v>0.364</v>
      </c>
      <c r="AN115" s="62">
        <f t="shared" si="36"/>
        <v>0.4811859621768084</v>
      </c>
      <c r="AO115" s="62">
        <f t="shared" si="31"/>
        <v>0.18118596217680843</v>
      </c>
      <c r="AP115" s="62">
        <f t="shared" si="37"/>
        <v>0.7129062321823594</v>
      </c>
      <c r="AQ115" s="62">
        <f t="shared" si="38"/>
        <v>0.11850195911560796</v>
      </c>
      <c r="AR115" s="62">
        <f t="shared" si="39"/>
        <v>0.1370607112767865</v>
      </c>
      <c r="AS115" s="139">
        <f t="shared" si="32"/>
        <v>0.49050000000000005</v>
      </c>
      <c r="AT115" s="62">
        <f t="shared" si="40"/>
        <v>0.609001959115608</v>
      </c>
      <c r="AU115" s="62">
        <f t="shared" si="41"/>
        <v>-0.5265398420025983</v>
      </c>
      <c r="AV115" s="62">
        <f t="shared" si="42"/>
        <v>-0.38947913072581175</v>
      </c>
      <c r="AW115" s="13">
        <f t="shared" si="34"/>
        <v>4.626008240122575</v>
      </c>
      <c r="AX115" s="98">
        <f t="shared" si="33"/>
        <v>1.3582304615637912</v>
      </c>
    </row>
    <row r="116" spans="28:50" ht="12.75">
      <c r="AB116" s="7"/>
      <c r="AC116" s="9"/>
      <c r="AD116" s="9"/>
      <c r="AF116" s="98"/>
      <c r="AG116" s="94">
        <v>81</v>
      </c>
      <c r="AH116" s="62">
        <f t="shared" si="26"/>
        <v>0.6352</v>
      </c>
      <c r="AI116" s="62">
        <f t="shared" si="27"/>
        <v>0.3648</v>
      </c>
      <c r="AJ116" s="62">
        <f t="shared" si="28"/>
        <v>0.9173608485193492</v>
      </c>
      <c r="AK116" s="62">
        <f t="shared" si="29"/>
        <v>0.48633420607643885</v>
      </c>
      <c r="AL116" s="62">
        <f t="shared" si="30"/>
        <v>0.3136657939235612</v>
      </c>
      <c r="AM116" s="62">
        <f t="shared" si="35"/>
        <v>0.3648</v>
      </c>
      <c r="AN116" s="62">
        <f t="shared" si="36"/>
        <v>0.4811083768525528</v>
      </c>
      <c r="AO116" s="62">
        <f t="shared" si="31"/>
        <v>0.18110837685255282</v>
      </c>
      <c r="AP116" s="62">
        <f t="shared" si="37"/>
        <v>0.7101729760895598</v>
      </c>
      <c r="AQ116" s="62">
        <f t="shared" si="38"/>
        <v>0.11807631200126352</v>
      </c>
      <c r="AR116" s="62">
        <f t="shared" si="39"/>
        <v>0.13732526610331605</v>
      </c>
      <c r="AS116" s="139">
        <f t="shared" si="32"/>
        <v>0.49050000000000005</v>
      </c>
      <c r="AT116" s="62">
        <f t="shared" si="40"/>
        <v>0.6085763120012636</v>
      </c>
      <c r="AU116" s="62">
        <f t="shared" si="41"/>
        <v>-0.5232718532536985</v>
      </c>
      <c r="AV116" s="62">
        <f t="shared" si="42"/>
        <v>-0.38594658715038244</v>
      </c>
      <c r="AW116" s="13">
        <f t="shared" si="34"/>
        <v>4.599929604428832</v>
      </c>
      <c r="AX116" s="98">
        <f t="shared" si="33"/>
        <v>1.3659307527511093</v>
      </c>
    </row>
    <row r="117" spans="29:50" ht="12.75">
      <c r="AC117" s="5"/>
      <c r="AD117" s="9"/>
      <c r="AF117" s="98"/>
      <c r="AG117" s="94">
        <v>82</v>
      </c>
      <c r="AH117" s="62">
        <f t="shared" si="26"/>
        <v>0.6344000000000001</v>
      </c>
      <c r="AI117" s="62">
        <f t="shared" si="27"/>
        <v>0.3656</v>
      </c>
      <c r="AJ117" s="62">
        <f t="shared" si="28"/>
        <v>0.9157176517229138</v>
      </c>
      <c r="AK117" s="62">
        <f t="shared" si="29"/>
        <v>0.4873773076375223</v>
      </c>
      <c r="AL117" s="62">
        <f t="shared" si="30"/>
        <v>0.31262269236247775</v>
      </c>
      <c r="AM117" s="62">
        <f t="shared" si="35"/>
        <v>0.3655999999999999</v>
      </c>
      <c r="AN117" s="62">
        <f t="shared" si="36"/>
        <v>0.4810367010737999</v>
      </c>
      <c r="AO117" s="62">
        <f t="shared" si="31"/>
        <v>0.18103670107379993</v>
      </c>
      <c r="AP117" s="62">
        <f t="shared" si="37"/>
        <v>0.7074444848729085</v>
      </c>
      <c r="AQ117" s="62">
        <f t="shared" si="38"/>
        <v>0.11765460053209018</v>
      </c>
      <c r="AR117" s="62">
        <f t="shared" si="39"/>
        <v>0.13759244931797193</v>
      </c>
      <c r="AS117" s="139">
        <f t="shared" si="32"/>
        <v>0.49050000000000005</v>
      </c>
      <c r="AT117" s="62">
        <f t="shared" si="40"/>
        <v>0.6081546005320903</v>
      </c>
      <c r="AU117" s="62">
        <f t="shared" si="41"/>
        <v>-0.5200298922072463</v>
      </c>
      <c r="AV117" s="62">
        <f t="shared" si="42"/>
        <v>-0.38243744288927434</v>
      </c>
      <c r="AW117" s="13">
        <f t="shared" si="34"/>
        <v>4.573957312571366</v>
      </c>
      <c r="AX117" s="98">
        <f t="shared" si="33"/>
        <v>1.373686914372914</v>
      </c>
    </row>
    <row r="118" spans="32:50" ht="12.75">
      <c r="AF118" s="98"/>
      <c r="AG118" s="94">
        <v>83</v>
      </c>
      <c r="AH118" s="62">
        <f t="shared" si="26"/>
        <v>0.6335999999999999</v>
      </c>
      <c r="AI118" s="62">
        <f t="shared" si="27"/>
        <v>0.3664</v>
      </c>
      <c r="AJ118" s="62">
        <f t="shared" si="28"/>
        <v>0.9140779620461924</v>
      </c>
      <c r="AK118" s="62">
        <f t="shared" si="29"/>
        <v>0.48841687112547627</v>
      </c>
      <c r="AL118" s="62">
        <f t="shared" si="30"/>
        <v>0.3115831288745238</v>
      </c>
      <c r="AM118" s="62">
        <f t="shared" si="35"/>
        <v>0.36640000000000006</v>
      </c>
      <c r="AN118" s="62">
        <f t="shared" si="36"/>
        <v>0.48097089953472044</v>
      </c>
      <c r="AO118" s="62">
        <f t="shared" si="31"/>
        <v>0.18097089953472045</v>
      </c>
      <c r="AP118" s="62">
        <f t="shared" si="37"/>
        <v>0.7047208046085189</v>
      </c>
      <c r="AQ118" s="62">
        <f t="shared" si="38"/>
        <v>0.11723677912076007</v>
      </c>
      <c r="AR118" s="62">
        <f t="shared" si="39"/>
        <v>0.1378622649596183</v>
      </c>
      <c r="AS118" s="139">
        <f t="shared" si="32"/>
        <v>0.49050000000000005</v>
      </c>
      <c r="AT118" s="62">
        <f t="shared" si="40"/>
        <v>0.6077367791207601</v>
      </c>
      <c r="AU118" s="62">
        <f t="shared" si="41"/>
        <v>-0.5168136658585474</v>
      </c>
      <c r="AV118" s="62">
        <f t="shared" si="42"/>
        <v>-0.3789514008989291</v>
      </c>
      <c r="AW118" s="13">
        <f t="shared" si="34"/>
        <v>4.548089723873577</v>
      </c>
      <c r="AX118" s="98">
        <f t="shared" si="33"/>
        <v>1.3814998578850024</v>
      </c>
    </row>
    <row r="119" spans="28:50" ht="12.75">
      <c r="AB119" s="13"/>
      <c r="AC119" s="13"/>
      <c r="AF119" s="98"/>
      <c r="AG119" s="94">
        <v>84</v>
      </c>
      <c r="AH119" s="62">
        <f t="shared" si="26"/>
        <v>0.6328</v>
      </c>
      <c r="AI119" s="62">
        <f t="shared" si="27"/>
        <v>0.36719999999999997</v>
      </c>
      <c r="AJ119" s="62">
        <f t="shared" si="28"/>
        <v>0.9124417527481228</v>
      </c>
      <c r="AK119" s="62">
        <f t="shared" si="29"/>
        <v>0.48945291908415456</v>
      </c>
      <c r="AL119" s="62">
        <f t="shared" si="30"/>
        <v>0.3105470809158455</v>
      </c>
      <c r="AM119" s="62">
        <f t="shared" si="35"/>
        <v>0.36719999999999997</v>
      </c>
      <c r="AN119" s="62">
        <f t="shared" si="36"/>
        <v>0.48091093714465744</v>
      </c>
      <c r="AO119" s="62">
        <f t="shared" si="31"/>
        <v>0.18091093714465745</v>
      </c>
      <c r="AP119" s="62">
        <f t="shared" si="37"/>
        <v>0.7020019809024226</v>
      </c>
      <c r="AQ119" s="62">
        <f t="shared" si="38"/>
        <v>0.11682280251223334</v>
      </c>
      <c r="AR119" s="62">
        <f t="shared" si="39"/>
        <v>0.13813471682291142</v>
      </c>
      <c r="AS119" s="139">
        <f t="shared" si="32"/>
        <v>0.49050000000000005</v>
      </c>
      <c r="AT119" s="62">
        <f t="shared" si="40"/>
        <v>0.6073228025122334</v>
      </c>
      <c r="AU119" s="62">
        <f t="shared" si="41"/>
        <v>-0.5136228853317119</v>
      </c>
      <c r="AV119" s="62">
        <f t="shared" si="42"/>
        <v>-0.3754881685088004</v>
      </c>
      <c r="AW119" s="13">
        <f t="shared" si="34"/>
        <v>4.522325209451837</v>
      </c>
      <c r="AX119" s="98">
        <f t="shared" si="33"/>
        <v>1.3893705154258882</v>
      </c>
    </row>
    <row r="120" spans="32:50" ht="12.75">
      <c r="AF120" s="98"/>
      <c r="AG120" s="94">
        <v>85</v>
      </c>
      <c r="AH120" s="62">
        <f t="shared" si="26"/>
        <v>0.632</v>
      </c>
      <c r="AI120" s="62">
        <f t="shared" si="27"/>
        <v>0.368</v>
      </c>
      <c r="AJ120" s="62">
        <f t="shared" si="28"/>
        <v>0.9108089974073981</v>
      </c>
      <c r="AK120" s="62">
        <f t="shared" si="29"/>
        <v>0.4904854737910187</v>
      </c>
      <c r="AL120" s="62">
        <f t="shared" si="30"/>
        <v>0.30951452620898134</v>
      </c>
      <c r="AM120" s="62">
        <f t="shared" si="35"/>
        <v>0.368</v>
      </c>
      <c r="AN120" s="62">
        <f t="shared" si="36"/>
        <v>0.4808567790250754</v>
      </c>
      <c r="AO120" s="62">
        <f t="shared" si="31"/>
        <v>0.1808567790250754</v>
      </c>
      <c r="AP120" s="62">
        <f t="shared" si="37"/>
        <v>0.6992880588871287</v>
      </c>
      <c r="AQ120" s="62">
        <f t="shared" si="38"/>
        <v>0.11641262578250884</v>
      </c>
      <c r="AR120" s="62">
        <f t="shared" si="39"/>
        <v>0.13840980845932313</v>
      </c>
      <c r="AS120" s="139">
        <f t="shared" si="32"/>
        <v>0.49050000000000005</v>
      </c>
      <c r="AT120" s="62">
        <f t="shared" si="40"/>
        <v>0.6069126257825089</v>
      </c>
      <c r="AU120" s="62">
        <f t="shared" si="41"/>
        <v>-0.5104572658133751</v>
      </c>
      <c r="AV120" s="62">
        <f t="shared" si="42"/>
        <v>-0.372047457354052</v>
      </c>
      <c r="AW120" s="13">
        <f t="shared" si="34"/>
        <v>4.4966621519047205</v>
      </c>
      <c r="AX120" s="98">
        <f t="shared" si="33"/>
        <v>1.397299840397865</v>
      </c>
    </row>
    <row r="121" spans="32:50" ht="12.75">
      <c r="AF121" s="98"/>
      <c r="AG121" s="94">
        <v>86</v>
      </c>
      <c r="AH121" s="62">
        <f t="shared" si="26"/>
        <v>0.6312</v>
      </c>
      <c r="AI121" s="62">
        <f t="shared" si="27"/>
        <v>0.3688</v>
      </c>
      <c r="AJ121" s="62">
        <f t="shared" si="28"/>
        <v>0.9091796699171291</v>
      </c>
      <c r="AK121" s="62">
        <f t="shared" si="29"/>
        <v>0.4915145572615323</v>
      </c>
      <c r="AL121" s="62">
        <f t="shared" si="30"/>
        <v>0.30848544273846773</v>
      </c>
      <c r="AM121" s="62">
        <f t="shared" si="35"/>
        <v>0.3688</v>
      </c>
      <c r="AN121" s="62">
        <f t="shared" si="36"/>
        <v>0.48080839050660135</v>
      </c>
      <c r="AO121" s="62">
        <f t="shared" si="31"/>
        <v>0.18080839050660136</v>
      </c>
      <c r="AP121" s="62">
        <f t="shared" si="37"/>
        <v>0.6965790832183375</v>
      </c>
      <c r="AQ121" s="62">
        <f t="shared" si="38"/>
        <v>0.11600620433742803</v>
      </c>
      <c r="AR121" s="62">
        <f t="shared" si="39"/>
        <v>0.13868754317821966</v>
      </c>
      <c r="AS121" s="139">
        <f t="shared" si="32"/>
        <v>0.49050000000000005</v>
      </c>
      <c r="AT121" s="62">
        <f t="shared" si="40"/>
        <v>0.6065062043374281</v>
      </c>
      <c r="AU121" s="62">
        <f t="shared" si="41"/>
        <v>-0.5073165264876874</v>
      </c>
      <c r="AV121" s="62">
        <f t="shared" si="42"/>
        <v>-0.3686289833094678</v>
      </c>
      <c r="AW121" s="13">
        <f t="shared" si="34"/>
        <v>4.471098945002392</v>
      </c>
      <c r="AX121" s="98">
        <f t="shared" si="33"/>
        <v>1.4052888080686894</v>
      </c>
    </row>
    <row r="122" spans="32:50" ht="12.75">
      <c r="AF122" s="98"/>
      <c r="AG122" s="94">
        <v>87</v>
      </c>
      <c r="AH122" s="62">
        <f t="shared" si="26"/>
        <v>0.6304000000000001</v>
      </c>
      <c r="AI122" s="62">
        <f t="shared" si="27"/>
        <v>0.3696</v>
      </c>
      <c r="AJ122" s="62">
        <f t="shared" si="28"/>
        <v>0.9075537444796167</v>
      </c>
      <c r="AK122" s="62">
        <f t="shared" si="29"/>
        <v>0.49254019125346515</v>
      </c>
      <c r="AL122" s="62">
        <f t="shared" si="30"/>
        <v>0.3074598087465349</v>
      </c>
      <c r="AM122" s="62">
        <f t="shared" si="35"/>
        <v>0.36959999999999993</v>
      </c>
      <c r="AN122" s="62">
        <f t="shared" si="36"/>
        <v>0.4807657371261556</v>
      </c>
      <c r="AO122" s="62">
        <f t="shared" si="31"/>
        <v>0.18076573712615562</v>
      </c>
      <c r="AP122" s="62">
        <f t="shared" si="37"/>
        <v>0.6938750980717859</v>
      </c>
      <c r="AQ122" s="62">
        <f t="shared" si="38"/>
        <v>0.11560349391152677</v>
      </c>
      <c r="AR122" s="62">
        <f t="shared" si="39"/>
        <v>0.13896792404799746</v>
      </c>
      <c r="AS122" s="139">
        <f t="shared" si="32"/>
        <v>0.49050000000000005</v>
      </c>
      <c r="AT122" s="62">
        <f t="shared" si="40"/>
        <v>0.6061034939115268</v>
      </c>
      <c r="AU122" s="62">
        <f t="shared" si="41"/>
        <v>-0.5042003904725234</v>
      </c>
      <c r="AV122" s="62">
        <f t="shared" si="42"/>
        <v>-0.36523246642452595</v>
      </c>
      <c r="AW122" s="13">
        <f t="shared" si="34"/>
        <v>4.445633993375834</v>
      </c>
      <c r="AX122" s="98">
        <f t="shared" si="33"/>
        <v>1.4133384161948048</v>
      </c>
    </row>
    <row r="123" spans="32:50" ht="12.75">
      <c r="AF123" s="98"/>
      <c r="AG123" s="94">
        <v>88</v>
      </c>
      <c r="AH123" s="62">
        <f t="shared" si="26"/>
        <v>0.6295999999999999</v>
      </c>
      <c r="AI123" s="62">
        <f t="shared" si="27"/>
        <v>0.3704</v>
      </c>
      <c r="AJ123" s="62">
        <f t="shared" si="28"/>
        <v>0.9059311956012367</v>
      </c>
      <c r="AK123" s="62">
        <f t="shared" si="29"/>
        <v>0.493562397271105</v>
      </c>
      <c r="AL123" s="62">
        <f t="shared" si="30"/>
        <v>0.30643760272889503</v>
      </c>
      <c r="AM123" s="62">
        <f t="shared" si="35"/>
        <v>0.37040000000000006</v>
      </c>
      <c r="AN123" s="62">
        <f t="shared" si="36"/>
        <v>0.48072878462417057</v>
      </c>
      <c r="AO123" s="62">
        <f t="shared" si="31"/>
        <v>0.18072878462417058</v>
      </c>
      <c r="AP123" s="62">
        <f t="shared" si="37"/>
        <v>0.6911761471402398</v>
      </c>
      <c r="AQ123" s="62">
        <f t="shared" si="38"/>
        <v>0.11520445056693422</v>
      </c>
      <c r="AR123" s="62">
        <f t="shared" si="39"/>
        <v>0.1392509538972737</v>
      </c>
      <c r="AS123" s="139">
        <f t="shared" si="32"/>
        <v>0.49050000000000005</v>
      </c>
      <c r="AT123" s="62">
        <f t="shared" si="40"/>
        <v>0.6057044505669342</v>
      </c>
      <c r="AU123" s="62">
        <f t="shared" si="41"/>
        <v>-0.5011085847568948</v>
      </c>
      <c r="AV123" s="62">
        <f t="shared" si="42"/>
        <v>-0.3618576308596211</v>
      </c>
      <c r="AW123" s="13">
        <f t="shared" si="34"/>
        <v>4.420265712205796</v>
      </c>
      <c r="AX123" s="98">
        <f t="shared" si="33"/>
        <v>1.421449685667009</v>
      </c>
    </row>
    <row r="124" spans="32:50" ht="12.75">
      <c r="AF124" s="98"/>
      <c r="AG124" s="94">
        <v>89</v>
      </c>
      <c r="AH124" s="62">
        <f t="shared" si="26"/>
        <v>0.6288</v>
      </c>
      <c r="AI124" s="62">
        <f t="shared" si="27"/>
        <v>0.3712</v>
      </c>
      <c r="AJ124" s="62">
        <f t="shared" si="28"/>
        <v>0.9043119980874342</v>
      </c>
      <c r="AK124" s="62">
        <f t="shared" si="29"/>
        <v>0.49458119656938027</v>
      </c>
      <c r="AL124" s="62">
        <f t="shared" si="30"/>
        <v>0.3054188034306198</v>
      </c>
      <c r="AM124" s="62">
        <f t="shared" si="35"/>
        <v>0.3712</v>
      </c>
      <c r="AN124" s="62">
        <f t="shared" si="36"/>
        <v>0.48069749894189334</v>
      </c>
      <c r="AO124" s="62">
        <f t="shared" si="31"/>
        <v>0.18069749894189335</v>
      </c>
      <c r="AP124" s="62">
        <f t="shared" si="37"/>
        <v>0.6884822736306253</v>
      </c>
      <c r="AQ124" s="62">
        <f t="shared" si="38"/>
        <v>0.1148090306923147</v>
      </c>
      <c r="AR124" s="62">
        <f t="shared" si="39"/>
        <v>0.13953663531613011</v>
      </c>
      <c r="AS124" s="139">
        <f t="shared" si="32"/>
        <v>0.49050000000000005</v>
      </c>
      <c r="AT124" s="62">
        <f t="shared" si="40"/>
        <v>0.6053090306923148</v>
      </c>
      <c r="AU124" s="62">
        <f t="shared" si="41"/>
        <v>-0.49804084013953415</v>
      </c>
      <c r="AV124" s="62">
        <f t="shared" si="42"/>
        <v>-0.35850420482340406</v>
      </c>
      <c r="AW124" s="13">
        <f t="shared" si="34"/>
        <v>4.39499252691126</v>
      </c>
      <c r="AX124" s="98">
        <f t="shared" si="33"/>
        <v>1.4296236611795383</v>
      </c>
    </row>
    <row r="125" spans="32:50" ht="12.75">
      <c r="AF125" s="98"/>
      <c r="AG125" s="94">
        <v>90</v>
      </c>
      <c r="AH125" s="62">
        <f t="shared" si="26"/>
        <v>0.628</v>
      </c>
      <c r="AI125" s="62">
        <f t="shared" si="27"/>
        <v>0.372</v>
      </c>
      <c r="AJ125" s="62">
        <f t="shared" si="28"/>
        <v>0.9026961270378195</v>
      </c>
      <c r="AK125" s="62">
        <f t="shared" si="29"/>
        <v>0.4955966101578986</v>
      </c>
      <c r="AL125" s="62">
        <f t="shared" si="30"/>
        <v>0.30440338984210147</v>
      </c>
      <c r="AM125" s="62">
        <f t="shared" si="35"/>
        <v>0.372</v>
      </c>
      <c r="AN125" s="62">
        <f t="shared" si="36"/>
        <v>0.4806718462187716</v>
      </c>
      <c r="AO125" s="62">
        <f t="shared" si="31"/>
        <v>0.18067184621877164</v>
      </c>
      <c r="AP125" s="62">
        <f t="shared" si="37"/>
        <v>0.6857935202612959</v>
      </c>
      <c r="AQ125" s="62">
        <f t="shared" si="38"/>
        <v>0.11441719100184974</v>
      </c>
      <c r="AR125" s="62">
        <f t="shared" si="39"/>
        <v>0.13982497065741048</v>
      </c>
      <c r="AS125" s="139">
        <f t="shared" si="32"/>
        <v>0.49050000000000005</v>
      </c>
      <c r="AT125" s="62">
        <f t="shared" si="40"/>
        <v>0.6049171910018498</v>
      </c>
      <c r="AU125" s="62">
        <f t="shared" si="41"/>
        <v>-0.4949968911686156</v>
      </c>
      <c r="AV125" s="62">
        <f t="shared" si="42"/>
        <v>-0.35517192051120516</v>
      </c>
      <c r="AW125" s="13">
        <f t="shared" si="34"/>
        <v>4.36981287283714</v>
      </c>
      <c r="AX125" s="98">
        <f t="shared" si="33"/>
        <v>1.4378614119236122</v>
      </c>
    </row>
    <row r="126" spans="32:50" ht="12.75">
      <c r="AF126" s="98"/>
      <c r="AG126" s="94">
        <v>91</v>
      </c>
      <c r="AH126" s="62">
        <f t="shared" si="26"/>
        <v>0.6272</v>
      </c>
      <c r="AI126" s="62">
        <f t="shared" si="27"/>
        <v>0.3728</v>
      </c>
      <c r="AJ126" s="62">
        <f t="shared" si="28"/>
        <v>0.9010835578413716</v>
      </c>
      <c r="AK126" s="62">
        <f t="shared" si="29"/>
        <v>0.49660865880489846</v>
      </c>
      <c r="AL126" s="62">
        <f t="shared" si="30"/>
        <v>0.3033913411951016</v>
      </c>
      <c r="AM126" s="62">
        <f t="shared" si="35"/>
        <v>0.3728</v>
      </c>
      <c r="AN126" s="62">
        <f t="shared" si="36"/>
        <v>0.4806517927899183</v>
      </c>
      <c r="AO126" s="62">
        <f t="shared" si="31"/>
        <v>0.18065179278991833</v>
      </c>
      <c r="AP126" s="62">
        <f t="shared" si="37"/>
        <v>0.6831099292594428</v>
      </c>
      <c r="AQ126" s="62">
        <f t="shared" si="38"/>
        <v>0.11402888853425808</v>
      </c>
      <c r="AR126" s="62">
        <f t="shared" si="39"/>
        <v>0.1401159620380681</v>
      </c>
      <c r="AS126" s="139">
        <f t="shared" si="32"/>
        <v>0.49050000000000005</v>
      </c>
      <c r="AT126" s="62">
        <f t="shared" si="40"/>
        <v>0.6045288885342581</v>
      </c>
      <c r="AU126" s="62">
        <f t="shared" si="41"/>
        <v>-0.4919764760825982</v>
      </c>
      <c r="AV126" s="62">
        <f t="shared" si="42"/>
        <v>-0.3518605140445301</v>
      </c>
      <c r="AW126" s="13">
        <f t="shared" si="34"/>
        <v>4.344725194941141</v>
      </c>
      <c r="AX126" s="98">
        <f t="shared" si="33"/>
        <v>1.4461640323064682</v>
      </c>
    </row>
    <row r="127" spans="32:50" ht="12.75">
      <c r="AF127" s="98"/>
      <c r="AG127" s="94">
        <v>92</v>
      </c>
      <c r="AH127" s="62">
        <f t="shared" si="26"/>
        <v>0.6264000000000001</v>
      </c>
      <c r="AI127" s="62">
        <f t="shared" si="27"/>
        <v>0.3736</v>
      </c>
      <c r="AJ127" s="62">
        <f t="shared" si="28"/>
        <v>0.8994742661717373</v>
      </c>
      <c r="AK127" s="62">
        <f t="shared" si="29"/>
        <v>0.49761736304112214</v>
      </c>
      <c r="AL127" s="62">
        <f t="shared" si="30"/>
        <v>0.3023826369588779</v>
      </c>
      <c r="AM127" s="62">
        <f t="shared" si="35"/>
        <v>0.3735999999999998</v>
      </c>
      <c r="AN127" s="62">
        <f t="shared" si="36"/>
        <v>0.48063730518365344</v>
      </c>
      <c r="AO127" s="62">
        <f t="shared" si="31"/>
        <v>0.18063730518365345</v>
      </c>
      <c r="AP127" s="62">
        <f t="shared" si="37"/>
        <v>0.6804315423586363</v>
      </c>
      <c r="AQ127" s="62">
        <f t="shared" si="38"/>
        <v>0.1136440806518495</v>
      </c>
      <c r="AR127" s="62">
        <f t="shared" si="39"/>
        <v>0.14040961134056415</v>
      </c>
      <c r="AS127" s="139">
        <f t="shared" si="32"/>
        <v>0.49050000000000005</v>
      </c>
      <c r="AT127" s="62">
        <f t="shared" si="40"/>
        <v>0.6041440806518495</v>
      </c>
      <c r="AU127" s="62">
        <f t="shared" si="41"/>
        <v>-0.4889793367521503</v>
      </c>
      <c r="AV127" s="62">
        <f t="shared" si="42"/>
        <v>-0.34856972541158615</v>
      </c>
      <c r="AW127" s="13">
        <f t="shared" si="34"/>
        <v>4.319727947479425</v>
      </c>
      <c r="AX127" s="98">
        <f t="shared" si="33"/>
        <v>1.454532642697058</v>
      </c>
    </row>
    <row r="128" spans="32:50" ht="12.75">
      <c r="AF128" s="98"/>
      <c r="AG128" s="94">
        <v>93</v>
      </c>
      <c r="AH128" s="62">
        <f t="shared" si="26"/>
        <v>0.6255999999999999</v>
      </c>
      <c r="AI128" s="62">
        <f t="shared" si="27"/>
        <v>0.3744</v>
      </c>
      <c r="AJ128" s="62">
        <f t="shared" si="28"/>
        <v>0.8978682279826293</v>
      </c>
      <c r="AK128" s="62">
        <f t="shared" si="29"/>
        <v>0.4986227431636067</v>
      </c>
      <c r="AL128" s="62">
        <f t="shared" si="30"/>
        <v>0.3013772568363933</v>
      </c>
      <c r="AM128" s="62">
        <f t="shared" si="35"/>
        <v>0.37440000000000007</v>
      </c>
      <c r="AN128" s="62">
        <f t="shared" si="36"/>
        <v>0.48062835011912214</v>
      </c>
      <c r="AO128" s="62">
        <f t="shared" si="31"/>
        <v>0.18062835011912215</v>
      </c>
      <c r="AP128" s="62">
        <f t="shared" si="37"/>
        <v>0.6777584007965052</v>
      </c>
      <c r="AQ128" s="62">
        <f t="shared" si="38"/>
        <v>0.11326272503961232</v>
      </c>
      <c r="AR128" s="62">
        <f t="shared" si="39"/>
        <v>0.1407059202143156</v>
      </c>
      <c r="AS128" s="139">
        <f t="shared" si="32"/>
        <v>0.49050000000000005</v>
      </c>
      <c r="AT128" s="62">
        <f t="shared" si="40"/>
        <v>0.6037627250396124</v>
      </c>
      <c r="AU128" s="62">
        <f t="shared" si="41"/>
        <v>-0.4860052186231409</v>
      </c>
      <c r="AV128" s="62">
        <f t="shared" si="42"/>
        <v>-0.3452992984088253</v>
      </c>
      <c r="AW128" s="13">
        <f t="shared" si="34"/>
        <v>4.294819593690959</v>
      </c>
      <c r="AX128" s="98">
        <f t="shared" si="33"/>
        <v>1.462968390199559</v>
      </c>
    </row>
    <row r="129" spans="32:50" ht="12.75">
      <c r="AF129" s="98"/>
      <c r="AG129" s="94">
        <v>94</v>
      </c>
      <c r="AH129" s="62">
        <f t="shared" si="26"/>
        <v>0.6248</v>
      </c>
      <c r="AI129" s="62">
        <f t="shared" si="27"/>
        <v>0.3752</v>
      </c>
      <c r="AJ129" s="62">
        <f t="shared" si="28"/>
        <v>0.8962654195033222</v>
      </c>
      <c r="AK129" s="62">
        <f t="shared" si="29"/>
        <v>0.4996248192393969</v>
      </c>
      <c r="AL129" s="62">
        <f t="shared" si="30"/>
        <v>0.30037518076060316</v>
      </c>
      <c r="AM129" s="62">
        <f t="shared" si="35"/>
        <v>0.3752</v>
      </c>
      <c r="AN129" s="62">
        <f t="shared" si="36"/>
        <v>0.48062489450398327</v>
      </c>
      <c r="AO129" s="62">
        <f t="shared" si="31"/>
        <v>0.18062489450398328</v>
      </c>
      <c r="AP129" s="62">
        <f t="shared" si="37"/>
        <v>0.675090545312555</v>
      </c>
      <c r="AQ129" s="62">
        <f t="shared" si="38"/>
        <v>0.1128847797043297</v>
      </c>
      <c r="AR129" s="62">
        <f t="shared" si="39"/>
        <v>0.1410048900771886</v>
      </c>
      <c r="AS129" s="139">
        <f t="shared" si="32"/>
        <v>0.49050000000000005</v>
      </c>
      <c r="AT129" s="62">
        <f t="shared" si="40"/>
        <v>0.6033847797043297</v>
      </c>
      <c r="AU129" s="62">
        <f t="shared" si="41"/>
        <v>-0.48305387066067357</v>
      </c>
      <c r="AV129" s="62">
        <f t="shared" si="42"/>
        <v>-0.342048980583485</v>
      </c>
      <c r="AW129" s="13">
        <f t="shared" si="34"/>
        <v>4.269998605480347</v>
      </c>
      <c r="AX129" s="98">
        <f t="shared" si="33"/>
        <v>1.4714724494559335</v>
      </c>
    </row>
    <row r="130" spans="32:50" ht="12.75">
      <c r="AF130" s="98"/>
      <c r="AG130" s="94">
        <v>95</v>
      </c>
      <c r="AH130" s="62">
        <f t="shared" si="26"/>
        <v>0.624</v>
      </c>
      <c r="AI130" s="62">
        <f t="shared" si="27"/>
        <v>0.376</v>
      </c>
      <c r="AJ130" s="62">
        <f t="shared" si="28"/>
        <v>0.8946658172342351</v>
      </c>
      <c r="AK130" s="62">
        <f t="shared" si="29"/>
        <v>0.5006236111091845</v>
      </c>
      <c r="AL130" s="62">
        <f t="shared" si="30"/>
        <v>0.2993763888908155</v>
      </c>
      <c r="AM130" s="62">
        <f t="shared" si="35"/>
        <v>0.376</v>
      </c>
      <c r="AN130" s="62">
        <f t="shared" si="36"/>
        <v>0.48062690543217074</v>
      </c>
      <c r="AO130" s="62">
        <f t="shared" si="31"/>
        <v>0.18062690543217075</v>
      </c>
      <c r="AP130" s="62">
        <f t="shared" si="37"/>
        <v>0.67242801614611</v>
      </c>
      <c r="AQ130" s="62">
        <f t="shared" si="38"/>
        <v>0.11251020297372344</v>
      </c>
      <c r="AR130" s="62">
        <f t="shared" si="39"/>
        <v>0.1413065221170414</v>
      </c>
      <c r="AS130" s="139">
        <f t="shared" si="32"/>
        <v>0.49050000000000005</v>
      </c>
      <c r="AT130" s="62">
        <f t="shared" si="40"/>
        <v>0.6030102029737234</v>
      </c>
      <c r="AU130" s="62">
        <f t="shared" si="41"/>
        <v>-0.48012504529412514</v>
      </c>
      <c r="AV130" s="62">
        <f t="shared" si="42"/>
        <v>-0.3388185231770837</v>
      </c>
      <c r="AW130" s="13">
        <f t="shared" si="34"/>
        <v>4.245263463098783</v>
      </c>
      <c r="AX130" s="98">
        <f t="shared" si="33"/>
        <v>1.4800460234788926</v>
      </c>
    </row>
    <row r="131" spans="32:50" ht="12.75">
      <c r="AF131" s="98"/>
      <c r="AG131" s="94">
        <v>96</v>
      </c>
      <c r="AH131" s="62">
        <f t="shared" si="26"/>
        <v>0.6232</v>
      </c>
      <c r="AI131" s="62">
        <f t="shared" si="27"/>
        <v>0.3768</v>
      </c>
      <c r="AJ131" s="62">
        <f t="shared" si="28"/>
        <v>0.8930693979426105</v>
      </c>
      <c r="AK131" s="62">
        <f t="shared" si="29"/>
        <v>0.5016191383908714</v>
      </c>
      <c r="AL131" s="62">
        <f t="shared" si="30"/>
        <v>0.2983808616091287</v>
      </c>
      <c r="AM131" s="62">
        <f t="shared" si="35"/>
        <v>0.3768</v>
      </c>
      <c r="AN131" s="62">
        <f t="shared" si="36"/>
        <v>0.48063435018172185</v>
      </c>
      <c r="AO131" s="62">
        <f t="shared" si="31"/>
        <v>0.18063435018172186</v>
      </c>
      <c r="AP131" s="62">
        <f t="shared" si="37"/>
        <v>0.6697708530343961</v>
      </c>
      <c r="AQ131" s="62">
        <f t="shared" si="38"/>
        <v>0.11213895349562332</v>
      </c>
      <c r="AR131" s="62">
        <f t="shared" si="39"/>
        <v>0.14161081729331043</v>
      </c>
      <c r="AS131" s="139">
        <f t="shared" si="32"/>
        <v>0.49050000000000005</v>
      </c>
      <c r="AT131" s="62">
        <f t="shared" si="40"/>
        <v>0.6026389534956234</v>
      </c>
      <c r="AU131" s="62">
        <f t="shared" si="41"/>
        <v>-0.477218498363184</v>
      </c>
      <c r="AV131" s="62">
        <f t="shared" si="42"/>
        <v>-0.33560768106987354</v>
      </c>
      <c r="AW131" s="13">
        <f t="shared" si="34"/>
        <v>4.220612654823081</v>
      </c>
      <c r="AX131" s="98">
        <f t="shared" si="33"/>
        <v>1.4886903445165744</v>
      </c>
    </row>
    <row r="132" spans="32:50" ht="12.75">
      <c r="AF132" s="98"/>
      <c r="AG132" s="94">
        <v>97</v>
      </c>
      <c r="AH132" s="62">
        <f t="shared" si="26"/>
        <v>0.6224000000000001</v>
      </c>
      <c r="AI132" s="62">
        <f t="shared" si="27"/>
        <v>0.3776</v>
      </c>
      <c r="AJ132" s="62">
        <f t="shared" si="28"/>
        <v>0.8914761386582778</v>
      </c>
      <c r="AK132" s="62">
        <f t="shared" si="29"/>
        <v>0.5026114204830606</v>
      </c>
      <c r="AL132" s="62">
        <f t="shared" si="30"/>
        <v>0.2973885795169394</v>
      </c>
      <c r="AM132" s="62">
        <f t="shared" si="35"/>
        <v>0.37760000000000005</v>
      </c>
      <c r="AN132" s="62">
        <f t="shared" si="36"/>
        <v>0.4806471962126722</v>
      </c>
      <c r="AO132" s="62">
        <f t="shared" si="31"/>
        <v>0.18064719621267222</v>
      </c>
      <c r="AP132" s="62">
        <f t="shared" si="37"/>
        <v>0.6671190952107516</v>
      </c>
      <c r="AQ132" s="62">
        <f t="shared" si="38"/>
        <v>0.111770990237159</v>
      </c>
      <c r="AR132" s="62">
        <f t="shared" si="39"/>
        <v>0.14191777633864125</v>
      </c>
      <c r="AS132" s="139">
        <f t="shared" si="32"/>
        <v>0.49050000000000005</v>
      </c>
      <c r="AT132" s="62">
        <f t="shared" si="40"/>
        <v>0.602270990237159</v>
      </c>
      <c r="AU132" s="62">
        <f t="shared" si="41"/>
        <v>-0.47433398906485486</v>
      </c>
      <c r="AV132" s="62">
        <f t="shared" si="42"/>
        <v>-0.3324162127262136</v>
      </c>
      <c r="AW132" s="13">
        <f t="shared" si="34"/>
        <v>4.196044676632413</v>
      </c>
      <c r="AX132" s="98">
        <f t="shared" si="33"/>
        <v>1.4974066749504282</v>
      </c>
    </row>
    <row r="133" spans="32:50" ht="12.75">
      <c r="AF133" s="98"/>
      <c r="AG133" s="94">
        <v>98</v>
      </c>
      <c r="AH133" s="62">
        <f t="shared" si="26"/>
        <v>0.6216</v>
      </c>
      <c r="AI133" s="62">
        <f t="shared" si="27"/>
        <v>0.37839999999999996</v>
      </c>
      <c r="AJ133" s="62">
        <f t="shared" si="28"/>
        <v>0.8898860166695033</v>
      </c>
      <c r="AK133" s="62">
        <f t="shared" si="29"/>
        <v>0.5036004765684798</v>
      </c>
      <c r="AL133" s="62">
        <f t="shared" si="30"/>
        <v>0.2963995234315202</v>
      </c>
      <c r="AM133" s="62">
        <f t="shared" si="35"/>
        <v>0.37839999999999996</v>
      </c>
      <c r="AN133" s="62">
        <f t="shared" si="36"/>
        <v>0.4806654111650143</v>
      </c>
      <c r="AO133" s="62">
        <f t="shared" si="31"/>
        <v>0.18066541116501433</v>
      </c>
      <c r="AP133" s="62">
        <f t="shared" si="37"/>
        <v>0.6644727814029652</v>
      </c>
      <c r="AQ133" s="62">
        <f t="shared" si="38"/>
        <v>0.11140627248397174</v>
      </c>
      <c r="AR133" s="62">
        <f t="shared" si="39"/>
        <v>0.14222739976056206</v>
      </c>
      <c r="AS133" s="139">
        <f t="shared" si="32"/>
        <v>0.49050000000000005</v>
      </c>
      <c r="AT133" s="62">
        <f t="shared" si="40"/>
        <v>0.6019062724839718</v>
      </c>
      <c r="AU133" s="62">
        <f t="shared" si="41"/>
        <v>-0.47147127990140586</v>
      </c>
      <c r="AV133" s="62">
        <f t="shared" si="42"/>
        <v>-0.3292438801408438</v>
      </c>
      <c r="AW133" s="13">
        <f t="shared" si="34"/>
        <v>4.171558031882553</v>
      </c>
      <c r="AX133" s="98">
        <f t="shared" si="33"/>
        <v>1.506196308227814</v>
      </c>
    </row>
    <row r="134" spans="32:50" ht="12.75">
      <c r="AF134" s="98"/>
      <c r="AG134" s="94">
        <v>99</v>
      </c>
      <c r="AH134" s="62">
        <f t="shared" si="26"/>
        <v>0.6208</v>
      </c>
      <c r="AI134" s="62">
        <f t="shared" si="27"/>
        <v>0.3792</v>
      </c>
      <c r="AJ134" s="62">
        <f t="shared" si="28"/>
        <v>0.8882990095189248</v>
      </c>
      <c r="AK134" s="62">
        <f t="shared" si="29"/>
        <v>0.5045863256173319</v>
      </c>
      <c r="AL134" s="62">
        <f t="shared" si="30"/>
        <v>0.2954136743826682</v>
      </c>
      <c r="AM134" s="62">
        <f t="shared" si="35"/>
        <v>0.3792</v>
      </c>
      <c r="AN134" s="62">
        <f t="shared" si="36"/>
        <v>0.48068896285671997</v>
      </c>
      <c r="AO134" s="62">
        <f t="shared" si="31"/>
        <v>0.18068896285671998</v>
      </c>
      <c r="AP134" s="62">
        <f t="shared" si="37"/>
        <v>0.6618319498317461</v>
      </c>
      <c r="AQ134" s="62">
        <f t="shared" si="38"/>
        <v>0.11104475983944652</v>
      </c>
      <c r="AR134" s="62">
        <f t="shared" si="39"/>
        <v>0.1425396878431996</v>
      </c>
      <c r="AS134" s="139">
        <f t="shared" si="32"/>
        <v>0.49050000000000005</v>
      </c>
      <c r="AT134" s="62">
        <f t="shared" si="40"/>
        <v>0.6015447598394466</v>
      </c>
      <c r="AU134" s="62">
        <f t="shared" si="41"/>
        <v>-0.4686301366292473</v>
      </c>
      <c r="AV134" s="62">
        <f t="shared" si="42"/>
        <v>-0.3260904487860477</v>
      </c>
      <c r="AW134" s="13">
        <f t="shared" si="34"/>
        <v>4.147151230977411</v>
      </c>
      <c r="AX134" s="98">
        <f t="shared" si="33"/>
        <v>1.5150605698309079</v>
      </c>
    </row>
    <row r="135" spans="32:50" ht="12.75">
      <c r="AF135" s="98"/>
      <c r="AG135" s="94">
        <v>100</v>
      </c>
      <c r="AH135" s="62">
        <f t="shared" si="26"/>
        <v>0.62</v>
      </c>
      <c r="AI135" s="62">
        <f t="shared" si="27"/>
        <v>0.38</v>
      </c>
      <c r="AJ135" s="62">
        <f t="shared" si="28"/>
        <v>0.8867150949995672</v>
      </c>
      <c r="AK135" s="62">
        <f t="shared" si="29"/>
        <v>0.5055689863905817</v>
      </c>
      <c r="AL135" s="62">
        <f t="shared" si="30"/>
        <v>0.29443101360941837</v>
      </c>
      <c r="AM135" s="62">
        <f t="shared" si="35"/>
        <v>0.38</v>
      </c>
      <c r="AN135" s="62">
        <f t="shared" si="36"/>
        <v>0.480717819281821</v>
      </c>
      <c r="AO135" s="62">
        <f t="shared" si="31"/>
        <v>0.180717819281821</v>
      </c>
      <c r="AP135" s="62">
        <f t="shared" si="37"/>
        <v>0.6591966382093202</v>
      </c>
      <c r="AQ135" s="62">
        <f t="shared" si="38"/>
        <v>0.11068641222395897</v>
      </c>
      <c r="AR135" s="62">
        <f t="shared" si="39"/>
        <v>0.1428546406490344</v>
      </c>
      <c r="AS135" s="139">
        <f t="shared" si="32"/>
        <v>0.49050000000000005</v>
      </c>
      <c r="AT135" s="62">
        <f t="shared" si="40"/>
        <v>0.601186412223959</v>
      </c>
      <c r="AU135" s="62">
        <f t="shared" si="41"/>
        <v>-0.4658103282087101</v>
      </c>
      <c r="AV135" s="62">
        <f t="shared" si="42"/>
        <v>-0.32295568755967574</v>
      </c>
      <c r="AW135" s="13">
        <f t="shared" si="34"/>
        <v>4.122822791037558</v>
      </c>
      <c r="AX135" s="98">
        <f t="shared" si="33"/>
        <v>1.5240008182836173</v>
      </c>
    </row>
    <row r="136" spans="32:50" ht="12.75">
      <c r="AF136" s="98"/>
      <c r="AG136" s="94">
        <v>101</v>
      </c>
      <c r="AH136" s="62">
        <f t="shared" si="26"/>
        <v>0.6192</v>
      </c>
      <c r="AI136" s="62">
        <f t="shared" si="27"/>
        <v>0.3808</v>
      </c>
      <c r="AJ136" s="62">
        <f t="shared" si="28"/>
        <v>0.8851342511509388</v>
      </c>
      <c r="AK136" s="62">
        <f t="shared" si="29"/>
        <v>0.5065484774431763</v>
      </c>
      <c r="AL136" s="62">
        <f t="shared" si="30"/>
        <v>0.2934515225568237</v>
      </c>
      <c r="AM136" s="62">
        <f t="shared" si="35"/>
        <v>0.3808</v>
      </c>
      <c r="AN136" s="62">
        <f t="shared" si="36"/>
        <v>0.48075194860855014</v>
      </c>
      <c r="AO136" s="62">
        <f t="shared" si="31"/>
        <v>0.18075194860855015</v>
      </c>
      <c r="AP136" s="62">
        <f t="shared" si="37"/>
        <v>0.6565668837381505</v>
      </c>
      <c r="AQ136" s="62">
        <f t="shared" si="38"/>
        <v>0.11033118987413804</v>
      </c>
      <c r="AR136" s="62">
        <f t="shared" si="39"/>
        <v>0.14317225802069636</v>
      </c>
      <c r="AS136" s="139">
        <f t="shared" si="32"/>
        <v>0.49050000000000005</v>
      </c>
      <c r="AT136" s="62">
        <f t="shared" si="40"/>
        <v>0.6008311898741381</v>
      </c>
      <c r="AU136" s="62">
        <f t="shared" si="41"/>
        <v>-0.4630116267547107</v>
      </c>
      <c r="AV136" s="62">
        <f t="shared" si="42"/>
        <v>-0.3198393687340143</v>
      </c>
      <c r="AW136" s="13">
        <f t="shared" si="34"/>
        <v>4.0985712355655055</v>
      </c>
      <c r="AX136" s="98">
        <f t="shared" si="33"/>
        <v>1.5330184461982777</v>
      </c>
    </row>
    <row r="137" spans="32:50" ht="12.75">
      <c r="AF137" s="98"/>
      <c r="AG137" s="94">
        <v>102</v>
      </c>
      <c r="AH137" s="62">
        <f t="shared" si="26"/>
        <v>0.6184000000000001</v>
      </c>
      <c r="AI137" s="62">
        <f t="shared" si="27"/>
        <v>0.3816</v>
      </c>
      <c r="AJ137" s="62">
        <f t="shared" si="28"/>
        <v>0.8835564562552032</v>
      </c>
      <c r="AK137" s="62">
        <f t="shared" si="29"/>
        <v>0.5075248171272022</v>
      </c>
      <c r="AL137" s="62">
        <f t="shared" si="30"/>
        <v>0.29247518287279783</v>
      </c>
      <c r="AM137" s="62">
        <f t="shared" si="35"/>
        <v>0.38159999999999994</v>
      </c>
      <c r="AN137" s="62">
        <f t="shared" si="36"/>
        <v>0.4807913191775372</v>
      </c>
      <c r="AO137" s="62">
        <f t="shared" si="31"/>
        <v>0.1807913191775372</v>
      </c>
      <c r="AP137" s="62">
        <f t="shared" si="37"/>
        <v>0.6539427231097836</v>
      </c>
      <c r="AQ137" s="62">
        <f t="shared" si="38"/>
        <v>0.10997905334214068</v>
      </c>
      <c r="AR137" s="62">
        <f t="shared" si="39"/>
        <v>0.14349253958279748</v>
      </c>
      <c r="AS137" s="139">
        <f t="shared" si="32"/>
        <v>0.49050000000000005</v>
      </c>
      <c r="AT137" s="62">
        <f t="shared" si="40"/>
        <v>0.6004790533421407</v>
      </c>
      <c r="AU137" s="62">
        <f t="shared" si="41"/>
        <v>-0.46023380748827875</v>
      </c>
      <c r="AV137" s="62">
        <f t="shared" si="42"/>
        <v>-0.3167412679054813</v>
      </c>
      <c r="AW137" s="13">
        <f t="shared" si="34"/>
        <v>4.074395094107451</v>
      </c>
      <c r="AX137" s="98">
        <f t="shared" si="33"/>
        <v>1.5421148813640027</v>
      </c>
    </row>
    <row r="138" spans="32:50" ht="12.75">
      <c r="AF138" s="98"/>
      <c r="AG138" s="94">
        <v>103</v>
      </c>
      <c r="AH138" s="62">
        <f t="shared" si="26"/>
        <v>0.6176</v>
      </c>
      <c r="AI138" s="62">
        <f t="shared" si="27"/>
        <v>0.38239999999999996</v>
      </c>
      <c r="AJ138" s="62">
        <f t="shared" si="28"/>
        <v>0.8819816888334291</v>
      </c>
      <c r="AK138" s="62">
        <f t="shared" si="29"/>
        <v>0.5084980235949792</v>
      </c>
      <c r="AL138" s="62">
        <f t="shared" si="30"/>
        <v>0.29150197640502085</v>
      </c>
      <c r="AM138" s="62">
        <f t="shared" si="35"/>
        <v>0.38239999999999996</v>
      </c>
      <c r="AN138" s="62">
        <f t="shared" si="36"/>
        <v>0.48083589950006156</v>
      </c>
      <c r="AO138" s="62">
        <f t="shared" si="31"/>
        <v>0.18083589950006157</v>
      </c>
      <c r="AP138" s="62">
        <f t="shared" si="37"/>
        <v>0.6513241925038177</v>
      </c>
      <c r="AQ138" s="62">
        <f t="shared" si="38"/>
        <v>0.1096299634949385</v>
      </c>
      <c r="AR138" s="62">
        <f t="shared" si="39"/>
        <v>0.14381548474380224</v>
      </c>
      <c r="AS138" s="139">
        <f t="shared" si="32"/>
        <v>0.49050000000000005</v>
      </c>
      <c r="AT138" s="62">
        <f t="shared" si="40"/>
        <v>0.6001299634949385</v>
      </c>
      <c r="AU138" s="62">
        <f t="shared" si="41"/>
        <v>-0.45747664868893206</v>
      </c>
      <c r="AV138" s="62">
        <f t="shared" si="42"/>
        <v>-0.31366116394512983</v>
      </c>
      <c r="AW138" s="13">
        <f t="shared" si="34"/>
        <v>4.050292901911229</v>
      </c>
      <c r="AX138" s="98">
        <f t="shared" si="33"/>
        <v>1.5512915878786724</v>
      </c>
    </row>
    <row r="139" spans="32:50" ht="12.75">
      <c r="AF139" s="98"/>
      <c r="AG139" s="94">
        <v>104</v>
      </c>
      <c r="AH139" s="62">
        <f t="shared" si="26"/>
        <v>0.6168</v>
      </c>
      <c r="AI139" s="62">
        <f t="shared" si="27"/>
        <v>0.3832</v>
      </c>
      <c r="AJ139" s="62">
        <f t="shared" si="28"/>
        <v>0.8804099276419141</v>
      </c>
      <c r="AK139" s="62">
        <f t="shared" si="29"/>
        <v>0.5094681148020944</v>
      </c>
      <c r="AL139" s="62">
        <f t="shared" si="30"/>
        <v>0.2905318851979056</v>
      </c>
      <c r="AM139" s="62">
        <f t="shared" si="35"/>
        <v>0.3832</v>
      </c>
      <c r="AN139" s="62">
        <f t="shared" si="36"/>
        <v>0.4808856582563562</v>
      </c>
      <c r="AO139" s="62">
        <f t="shared" si="31"/>
        <v>0.18088565825635622</v>
      </c>
      <c r="AP139" s="62">
        <f t="shared" si="37"/>
        <v>0.6487113275869949</v>
      </c>
      <c r="AQ139" s="62">
        <f t="shared" si="38"/>
        <v>0.1092838815136127</v>
      </c>
      <c r="AR139" s="62">
        <f t="shared" si="39"/>
        <v>0.14414109269793243</v>
      </c>
      <c r="AS139" s="139">
        <f t="shared" si="32"/>
        <v>0.49050000000000005</v>
      </c>
      <c r="AT139" s="62">
        <f t="shared" si="40"/>
        <v>0.5997838815136127</v>
      </c>
      <c r="AU139" s="62">
        <f t="shared" si="41"/>
        <v>-0.45473993164787885</v>
      </c>
      <c r="AV139" s="62">
        <f t="shared" si="42"/>
        <v>-0.31059883894994644</v>
      </c>
      <c r="AW139" s="13">
        <f t="shared" si="34"/>
        <v>4.026263199580184</v>
      </c>
      <c r="AX139" s="98">
        <f t="shared" si="33"/>
        <v>1.5605500673266295</v>
      </c>
    </row>
    <row r="140" spans="32:50" ht="12.75">
      <c r="AF140" s="98"/>
      <c r="AG140" s="94">
        <v>105</v>
      </c>
      <c r="AH140" s="62">
        <f t="shared" si="26"/>
        <v>0.616</v>
      </c>
      <c r="AI140" s="62">
        <f t="shared" si="27"/>
        <v>0.384</v>
      </c>
      <c r="AJ140" s="62">
        <f t="shared" si="28"/>
        <v>0.8788411516685796</v>
      </c>
      <c r="AK140" s="62">
        <f t="shared" si="29"/>
        <v>0.5104351085103768</v>
      </c>
      <c r="AL140" s="62">
        <f t="shared" si="30"/>
        <v>0.2895648914896233</v>
      </c>
      <c r="AM140" s="62">
        <f t="shared" si="35"/>
        <v>0.384</v>
      </c>
      <c r="AN140" s="62">
        <f t="shared" si="36"/>
        <v>0.4809405642939648</v>
      </c>
      <c r="AO140" s="62">
        <f t="shared" si="31"/>
        <v>0.18094056429396482</v>
      </c>
      <c r="AP140" s="62">
        <f t="shared" si="37"/>
        <v>0.6461041635124112</v>
      </c>
      <c r="AQ140" s="62">
        <f t="shared" si="38"/>
        <v>0.10894076889265754</v>
      </c>
      <c r="AR140" s="62">
        <f t="shared" si="39"/>
        <v>0.1444693624271077</v>
      </c>
      <c r="AS140" s="139">
        <f t="shared" si="32"/>
        <v>0.49050000000000005</v>
      </c>
      <c r="AT140" s="62">
        <f t="shared" si="40"/>
        <v>0.5994407688926576</v>
      </c>
      <c r="AU140" s="62">
        <f t="shared" si="41"/>
        <v>-0.452023440622028</v>
      </c>
      <c r="AV140" s="62">
        <f t="shared" si="42"/>
        <v>-0.3075540781949203</v>
      </c>
      <c r="AW140" s="13">
        <f t="shared" si="34"/>
        <v>4.002304532722628</v>
      </c>
      <c r="AX140" s="98">
        <f t="shared" si="33"/>
        <v>1.5698918600043046</v>
      </c>
    </row>
    <row r="141" spans="32:50" ht="12.75">
      <c r="AF141" s="98"/>
      <c r="AG141" s="94">
        <v>106</v>
      </c>
      <c r="AH141" s="62">
        <f t="shared" si="26"/>
        <v>0.6152</v>
      </c>
      <c r="AI141" s="62">
        <f t="shared" si="27"/>
        <v>0.3848</v>
      </c>
      <c r="AJ141" s="62">
        <f t="shared" si="28"/>
        <v>0.8772753401294373</v>
      </c>
      <c r="AK141" s="62">
        <f t="shared" si="29"/>
        <v>0.5113990222908137</v>
      </c>
      <c r="AL141" s="62">
        <f t="shared" si="30"/>
        <v>0.28860097770918636</v>
      </c>
      <c r="AM141" s="62">
        <f t="shared" si="35"/>
        <v>0.38480000000000003</v>
      </c>
      <c r="AN141" s="62">
        <f t="shared" si="36"/>
        <v>0.48100058662614775</v>
      </c>
      <c r="AO141" s="62">
        <f t="shared" si="31"/>
        <v>0.18100058662614776</v>
      </c>
      <c r="AP141" s="62">
        <f t="shared" si="37"/>
        <v>0.6435027349188461</v>
      </c>
      <c r="AQ141" s="62">
        <f t="shared" si="38"/>
        <v>0.10860058743928955</v>
      </c>
      <c r="AR141" s="62">
        <f t="shared" si="39"/>
        <v>0.14480029270291842</v>
      </c>
      <c r="AS141" s="139">
        <f t="shared" si="32"/>
        <v>0.49050000000000005</v>
      </c>
      <c r="AT141" s="62">
        <f t="shared" si="40"/>
        <v>0.5991005874392896</v>
      </c>
      <c r="AU141" s="62">
        <f t="shared" si="41"/>
        <v>-0.4493269627887913</v>
      </c>
      <c r="AV141" s="62">
        <f t="shared" si="42"/>
        <v>-0.30452667008587286</v>
      </c>
      <c r="AW141" s="13">
        <f t="shared" si="34"/>
        <v>3.9784154515966215</v>
      </c>
      <c r="AX141" s="98">
        <f t="shared" si="33"/>
        <v>1.5793185461960773</v>
      </c>
    </row>
    <row r="142" spans="32:50" ht="12.75">
      <c r="AF142" s="98"/>
      <c r="AG142" s="94">
        <v>107</v>
      </c>
      <c r="AH142" s="62">
        <f t="shared" si="26"/>
        <v>0.6144000000000001</v>
      </c>
      <c r="AI142" s="62">
        <f t="shared" si="27"/>
        <v>0.3856</v>
      </c>
      <c r="AJ142" s="62">
        <f t="shared" si="28"/>
        <v>0.8757124724651241</v>
      </c>
      <c r="AK142" s="62">
        <f t="shared" si="29"/>
        <v>0.5123598735264111</v>
      </c>
      <c r="AL142" s="62">
        <f t="shared" si="30"/>
        <v>0.28764012647358894</v>
      </c>
      <c r="AM142" s="62">
        <f t="shared" si="35"/>
        <v>0.38559999999999994</v>
      </c>
      <c r="AN142" s="62">
        <f t="shared" si="36"/>
        <v>0.4810656944303368</v>
      </c>
      <c r="AO142" s="62">
        <f t="shared" si="31"/>
        <v>0.18106569443033682</v>
      </c>
      <c r="AP142" s="62">
        <f t="shared" si="37"/>
        <v>0.6409070759302103</v>
      </c>
      <c r="AQ142" s="62">
        <f t="shared" si="38"/>
        <v>0.10826329927276129</v>
      </c>
      <c r="AR142" s="62">
        <f t="shared" si="39"/>
        <v>0.14513388208863096</v>
      </c>
      <c r="AS142" s="139">
        <f t="shared" si="32"/>
        <v>0.49050000000000005</v>
      </c>
      <c r="AT142" s="62">
        <f t="shared" si="40"/>
        <v>0.5987632992727614</v>
      </c>
      <c r="AU142" s="62">
        <f t="shared" si="41"/>
        <v>-0.4466502882016609</v>
      </c>
      <c r="AV142" s="62">
        <f t="shared" si="42"/>
        <v>-0.30151640611303</v>
      </c>
      <c r="AW142" s="13">
        <f t="shared" si="34"/>
        <v>3.954594510749713</v>
      </c>
      <c r="AX142" s="98">
        <f t="shared" si="33"/>
        <v>1.5888317475028353</v>
      </c>
    </row>
    <row r="143" spans="32:50" ht="12.75">
      <c r="AF143" s="98"/>
      <c r="AG143" s="94">
        <v>108</v>
      </c>
      <c r="AH143" s="62">
        <f t="shared" si="26"/>
        <v>0.6136</v>
      </c>
      <c r="AI143" s="62">
        <f t="shared" si="27"/>
        <v>0.38639999999999997</v>
      </c>
      <c r="AJ143" s="62">
        <f t="shared" si="28"/>
        <v>0.8741525283375035</v>
      </c>
      <c r="AK143" s="62">
        <f t="shared" si="29"/>
        <v>0.5133176794149993</v>
      </c>
      <c r="AL143" s="62">
        <f t="shared" si="30"/>
        <v>0.28668232058500076</v>
      </c>
      <c r="AM143" s="62">
        <f t="shared" si="35"/>
        <v>0.38639999999999997</v>
      </c>
      <c r="AN143" s="62">
        <f t="shared" si="36"/>
        <v>0.4811358570466362</v>
      </c>
      <c r="AO143" s="62">
        <f t="shared" si="31"/>
        <v>0.1811358570466362</v>
      </c>
      <c r="AP143" s="62">
        <f t="shared" si="37"/>
        <v>0.6383172201551077</v>
      </c>
      <c r="AQ143" s="62">
        <f t="shared" si="38"/>
        <v>0.10792886682367812</v>
      </c>
      <c r="AR143" s="62">
        <f t="shared" si="39"/>
        <v>0.14547012894122346</v>
      </c>
      <c r="AS143" s="139">
        <f t="shared" si="32"/>
        <v>0.49050000000000005</v>
      </c>
      <c r="AT143" s="62">
        <f t="shared" si="40"/>
        <v>0.5984288668236781</v>
      </c>
      <c r="AU143" s="62">
        <f t="shared" si="41"/>
        <v>-0.4439932097465436</v>
      </c>
      <c r="AV143" s="62">
        <f t="shared" si="42"/>
        <v>-0.29852308080532014</v>
      </c>
      <c r="AW143" s="13">
        <f t="shared" si="34"/>
        <v>3.9308402686533412</v>
      </c>
      <c r="AX143" s="98">
        <f t="shared" si="33"/>
        <v>1.5984331282258208</v>
      </c>
    </row>
    <row r="144" spans="32:50" ht="12.75">
      <c r="AF144" s="98"/>
      <c r="AG144" s="94">
        <v>109</v>
      </c>
      <c r="AH144" s="62">
        <f t="shared" si="26"/>
        <v>0.6128</v>
      </c>
      <c r="AI144" s="62">
        <f t="shared" si="27"/>
        <v>0.3872</v>
      </c>
      <c r="AJ144" s="62">
        <f t="shared" si="28"/>
        <v>0.8725954876263349</v>
      </c>
      <c r="AK144" s="62">
        <f t="shared" si="29"/>
        <v>0.5142724569719829</v>
      </c>
      <c r="AL144" s="62">
        <f t="shared" si="30"/>
        <v>0.2857275430280172</v>
      </c>
      <c r="AM144" s="62">
        <f t="shared" si="35"/>
        <v>0.3872</v>
      </c>
      <c r="AN144" s="62">
        <f t="shared" si="36"/>
        <v>0.4812110439763695</v>
      </c>
      <c r="AO144" s="62">
        <f t="shared" si="31"/>
        <v>0.1812110439763695</v>
      </c>
      <c r="AP144" s="62">
        <f t="shared" si="37"/>
        <v>0.6357332006865136</v>
      </c>
      <c r="AQ144" s="62">
        <f t="shared" si="38"/>
        <v>0.10759725283331735</v>
      </c>
      <c r="AR144" s="62">
        <f t="shared" si="39"/>
        <v>0.14580903141345153</v>
      </c>
      <c r="AS144" s="139">
        <f t="shared" si="32"/>
        <v>0.49050000000000005</v>
      </c>
      <c r="AT144" s="62">
        <f t="shared" si="40"/>
        <v>0.5980972528333174</v>
      </c>
      <c r="AU144" s="62">
        <f t="shared" si="41"/>
        <v>-0.44135552309883924</v>
      </c>
      <c r="AV144" s="62">
        <f t="shared" si="42"/>
        <v>-0.2955464916853877</v>
      </c>
      <c r="AW144" s="13">
        <f t="shared" si="34"/>
        <v>3.9071512873315353</v>
      </c>
      <c r="AX144" s="98">
        <f t="shared" si="33"/>
        <v>1.6081243968085017</v>
      </c>
    </row>
    <row r="145" spans="32:50" ht="12.75">
      <c r="AF145" s="98"/>
      <c r="AG145" s="94">
        <v>110</v>
      </c>
      <c r="AH145" s="62">
        <f t="shared" si="26"/>
        <v>0.612</v>
      </c>
      <c r="AI145" s="62">
        <f t="shared" si="27"/>
        <v>0.388</v>
      </c>
      <c r="AJ145" s="62">
        <f t="shared" si="28"/>
        <v>0.8710413304260042</v>
      </c>
      <c r="AK145" s="62">
        <f t="shared" si="29"/>
        <v>0.5152242230330404</v>
      </c>
      <c r="AL145" s="62">
        <f t="shared" si="30"/>
        <v>0.28477577696695966</v>
      </c>
      <c r="AM145" s="62">
        <f t="shared" si="35"/>
        <v>0.388</v>
      </c>
      <c r="AN145" s="62">
        <f t="shared" si="36"/>
        <v>0.4812912248806699</v>
      </c>
      <c r="AO145" s="62">
        <f t="shared" si="31"/>
        <v>0.1812912248806699</v>
      </c>
      <c r="AP145" s="62">
        <f t="shared" si="37"/>
        <v>0.6331550501015649</v>
      </c>
      <c r="AQ145" s="62">
        <f t="shared" si="38"/>
        <v>0.10726842035294727</v>
      </c>
      <c r="AR145" s="62">
        <f t="shared" si="39"/>
        <v>0.14615058745594228</v>
      </c>
      <c r="AS145" s="139">
        <f t="shared" si="32"/>
        <v>0.49050000000000005</v>
      </c>
      <c r="AT145" s="62">
        <f t="shared" si="40"/>
        <v>0.5977684203529473</v>
      </c>
      <c r="AU145" s="62">
        <f t="shared" si="41"/>
        <v>-0.4387370266812441</v>
      </c>
      <c r="AV145" s="62">
        <f t="shared" si="42"/>
        <v>-0.2925864392253018</v>
      </c>
      <c r="AW145" s="13">
        <f t="shared" si="34"/>
        <v>3.8835261319835435</v>
      </c>
      <c r="AX145" s="98">
        <f t="shared" si="33"/>
        <v>1.6179073073393733</v>
      </c>
    </row>
    <row r="146" spans="32:50" ht="12.75">
      <c r="AF146" s="98"/>
      <c r="AG146" s="94">
        <v>111</v>
      </c>
      <c r="AH146" s="62">
        <f t="shared" si="26"/>
        <v>0.6112</v>
      </c>
      <c r="AI146" s="62">
        <f t="shared" si="27"/>
        <v>0.3888</v>
      </c>
      <c r="AJ146" s="62">
        <f t="shared" si="28"/>
        <v>0.8694900370423203</v>
      </c>
      <c r="AK146" s="62">
        <f t="shared" si="29"/>
        <v>0.5161729942567705</v>
      </c>
      <c r="AL146" s="62">
        <f t="shared" si="30"/>
        <v>0.2838270057432295</v>
      </c>
      <c r="AM146" s="62">
        <f t="shared" si="35"/>
        <v>0.3887999999999999</v>
      </c>
      <c r="AN146" s="62">
        <f t="shared" si="36"/>
        <v>0.4813763695791134</v>
      </c>
      <c r="AO146" s="62">
        <f t="shared" si="31"/>
        <v>0.1813763695791134</v>
      </c>
      <c r="AP146" s="62">
        <f t="shared" si="37"/>
        <v>0.6305828004614623</v>
      </c>
      <c r="AQ146" s="62">
        <f t="shared" si="38"/>
        <v>0.10694233274314592</v>
      </c>
      <c r="AR146" s="62">
        <f t="shared" si="39"/>
        <v>0.14649479481931565</v>
      </c>
      <c r="AS146" s="139">
        <f t="shared" si="32"/>
        <v>0.49050000000000005</v>
      </c>
      <c r="AT146" s="62">
        <f t="shared" si="40"/>
        <v>0.597442332743146</v>
      </c>
      <c r="AU146" s="62">
        <f t="shared" si="41"/>
        <v>-0.4361375216222668</v>
      </c>
      <c r="AV146" s="62">
        <f t="shared" si="42"/>
        <v>-0.28964272680295117</v>
      </c>
      <c r="AW146" s="13">
        <f t="shared" si="34"/>
        <v>3.8599633706000414</v>
      </c>
      <c r="AX146" s="98">
        <f t="shared" si="33"/>
        <v>1.6277836611187448</v>
      </c>
    </row>
    <row r="147" spans="32:50" ht="12.75">
      <c r="AF147" s="98"/>
      <c r="AG147" s="94">
        <v>112</v>
      </c>
      <c r="AH147" s="62">
        <f t="shared" si="26"/>
        <v>0.6104</v>
      </c>
      <c r="AI147" s="62">
        <f t="shared" si="27"/>
        <v>0.3896</v>
      </c>
      <c r="AJ147" s="62">
        <f t="shared" si="28"/>
        <v>0.8679415879893682</v>
      </c>
      <c r="AK147" s="62">
        <f t="shared" si="29"/>
        <v>0.5171187871272905</v>
      </c>
      <c r="AL147" s="62">
        <f t="shared" si="30"/>
        <v>0.2828812128727095</v>
      </c>
      <c r="AM147" s="62">
        <f t="shared" si="35"/>
        <v>0.38959999999999995</v>
      </c>
      <c r="AN147" s="62">
        <f t="shared" si="36"/>
        <v>0.48146644804839217</v>
      </c>
      <c r="AO147" s="62">
        <f t="shared" si="31"/>
        <v>0.18146644804839218</v>
      </c>
      <c r="AP147" s="62">
        <f t="shared" si="37"/>
        <v>0.6280164833114799</v>
      </c>
      <c r="AQ147" s="62">
        <f t="shared" si="38"/>
        <v>0.106618953673117</v>
      </c>
      <c r="AR147" s="62">
        <f t="shared" si="39"/>
        <v>0.14684165105633193</v>
      </c>
      <c r="AS147" s="139">
        <f t="shared" si="32"/>
        <v>0.49050000000000005</v>
      </c>
      <c r="AT147" s="62">
        <f t="shared" si="40"/>
        <v>0.5971189536731171</v>
      </c>
      <c r="AU147" s="62">
        <f t="shared" si="41"/>
        <v>-0.43355681171543803</v>
      </c>
      <c r="AV147" s="62">
        <f t="shared" si="42"/>
        <v>-0.28671516065910607</v>
      </c>
      <c r="AW147" s="13">
        <f t="shared" si="34"/>
        <v>3.8364615735724836</v>
      </c>
      <c r="AX147" s="98">
        <f t="shared" si="33"/>
        <v>1.6377553082927747</v>
      </c>
    </row>
    <row r="148" spans="32:50" ht="12.75">
      <c r="AF148" s="98"/>
      <c r="AG148" s="94">
        <v>113</v>
      </c>
      <c r="AH148" s="62">
        <f t="shared" si="26"/>
        <v>0.6096</v>
      </c>
      <c r="AI148" s="62">
        <f t="shared" si="27"/>
        <v>0.39039999999999997</v>
      </c>
      <c r="AJ148" s="62">
        <f t="shared" si="28"/>
        <v>0.8663959639864265</v>
      </c>
      <c r="AK148" s="62">
        <f t="shared" si="29"/>
        <v>0.5180616179567833</v>
      </c>
      <c r="AL148" s="62">
        <f t="shared" si="30"/>
        <v>0.28193838204321675</v>
      </c>
      <c r="AM148" s="62">
        <f t="shared" si="35"/>
        <v>0.39039999999999997</v>
      </c>
      <c r="AN148" s="62">
        <f t="shared" si="36"/>
        <v>0.4815614304210282</v>
      </c>
      <c r="AO148" s="62">
        <f t="shared" si="31"/>
        <v>0.18156143042102824</v>
      </c>
      <c r="AP148" s="62">
        <f t="shared" si="37"/>
        <v>0.625456129681086</v>
      </c>
      <c r="AQ148" s="62">
        <f t="shared" si="38"/>
        <v>0.1062982471200034</v>
      </c>
      <c r="AR148" s="62">
        <f t="shared" si="39"/>
        <v>0.14719115352406398</v>
      </c>
      <c r="AS148" s="139">
        <f t="shared" si="32"/>
        <v>0.49050000000000005</v>
      </c>
      <c r="AT148" s="62">
        <f t="shared" si="40"/>
        <v>0.5967982471200034</v>
      </c>
      <c r="AU148" s="62">
        <f t="shared" si="41"/>
        <v>-0.43099470337920504</v>
      </c>
      <c r="AV148" s="62">
        <f t="shared" si="42"/>
        <v>-0.28380354985514106</v>
      </c>
      <c r="AW148" s="13">
        <f t="shared" si="34"/>
        <v>3.813019313295247</v>
      </c>
      <c r="AX148" s="98">
        <f t="shared" si="33"/>
        <v>1.6478241495581618</v>
      </c>
    </row>
    <row r="149" spans="32:50" ht="12.75">
      <c r="AF149" s="98"/>
      <c r="AG149" s="94">
        <v>114</v>
      </c>
      <c r="AH149" s="62">
        <f t="shared" si="26"/>
        <v>0.6088</v>
      </c>
      <c r="AI149" s="62">
        <f t="shared" si="27"/>
        <v>0.3912</v>
      </c>
      <c r="AJ149" s="62">
        <f t="shared" si="28"/>
        <v>0.8648531459549406</v>
      </c>
      <c r="AK149" s="62">
        <f t="shared" si="29"/>
        <v>0.5190015028879975</v>
      </c>
      <c r="AL149" s="62">
        <f t="shared" si="30"/>
        <v>0.28099849711200253</v>
      </c>
      <c r="AM149" s="62">
        <f t="shared" si="35"/>
        <v>0.3912</v>
      </c>
      <c r="AN149" s="62">
        <f t="shared" si="36"/>
        <v>0.48166128698412547</v>
      </c>
      <c r="AO149" s="62">
        <f t="shared" si="31"/>
        <v>0.18166128698412548</v>
      </c>
      <c r="AP149" s="62">
        <f t="shared" si="37"/>
        <v>0.6229017700841706</v>
      </c>
      <c r="AQ149" s="62">
        <f t="shared" si="38"/>
        <v>0.10598017736819655</v>
      </c>
      <c r="AR149" s="62">
        <f t="shared" si="39"/>
        <v>0.14754329938609345</v>
      </c>
      <c r="AS149" s="139">
        <f t="shared" si="32"/>
        <v>0.49050000000000005</v>
      </c>
      <c r="AT149" s="62">
        <f t="shared" si="40"/>
        <v>0.5964801773681966</v>
      </c>
      <c r="AU149" s="62">
        <f t="shared" si="41"/>
        <v>-0.4284510056174946</v>
      </c>
      <c r="AV149" s="62">
        <f t="shared" si="42"/>
        <v>-0.28090770623140116</v>
      </c>
      <c r="AW149" s="13">
        <f t="shared" si="34"/>
        <v>3.7896351637600962</v>
      </c>
      <c r="AX149" s="98">
        <f t="shared" si="33"/>
        <v>1.6579921379411564</v>
      </c>
    </row>
    <row r="150" spans="32:50" ht="12.75">
      <c r="AF150" s="98"/>
      <c r="AG150" s="94">
        <v>115</v>
      </c>
      <c r="AH150" s="62">
        <f t="shared" si="26"/>
        <v>0.608</v>
      </c>
      <c r="AI150" s="62">
        <f t="shared" si="27"/>
        <v>0.392</v>
      </c>
      <c r="AJ150" s="62">
        <f t="shared" si="28"/>
        <v>0.8633131150155535</v>
      </c>
      <c r="AK150" s="62">
        <f t="shared" si="29"/>
        <v>0.5199384578967016</v>
      </c>
      <c r="AL150" s="62">
        <f t="shared" si="30"/>
        <v>0.2800615421032985</v>
      </c>
      <c r="AM150" s="62">
        <f t="shared" si="35"/>
        <v>0.392</v>
      </c>
      <c r="AN150" s="62">
        <f t="shared" si="36"/>
        <v>0.4817659881781586</v>
      </c>
      <c r="AO150" s="62">
        <f t="shared" si="31"/>
        <v>0.1817659881781586</v>
      </c>
      <c r="AP150" s="62">
        <f t="shared" si="37"/>
        <v>0.6203534345193754</v>
      </c>
      <c r="AQ150" s="62">
        <f t="shared" si="38"/>
        <v>0.10566470900863996</v>
      </c>
      <c r="AR150" s="62">
        <f t="shared" si="39"/>
        <v>0.14789808561472975</v>
      </c>
      <c r="AS150" s="139">
        <f t="shared" si="32"/>
        <v>0.49050000000000005</v>
      </c>
      <c r="AT150" s="62">
        <f t="shared" si="40"/>
        <v>0.59616470900864</v>
      </c>
      <c r="AU150" s="62">
        <f t="shared" si="41"/>
        <v>-0.42592552998092836</v>
      </c>
      <c r="AV150" s="62">
        <f t="shared" si="42"/>
        <v>-0.27802744436619864</v>
      </c>
      <c r="AW150" s="13">
        <f t="shared" si="34"/>
        <v>3.7663077001425402</v>
      </c>
      <c r="AX150" s="98">
        <f t="shared" si="33"/>
        <v>1.6682612806547357</v>
      </c>
    </row>
    <row r="151" spans="32:50" ht="12.75">
      <c r="AF151" s="98"/>
      <c r="AG151" s="94">
        <v>116</v>
      </c>
      <c r="AH151" s="62">
        <f t="shared" si="26"/>
        <v>0.6072</v>
      </c>
      <c r="AI151" s="62">
        <f t="shared" si="27"/>
        <v>0.3928</v>
      </c>
      <c r="AJ151" s="62">
        <f t="shared" si="28"/>
        <v>0.8617758524851926</v>
      </c>
      <c r="AK151" s="62">
        <f t="shared" si="29"/>
        <v>0.5208724987940908</v>
      </c>
      <c r="AL151" s="62">
        <f t="shared" si="30"/>
        <v>0.27912750120590923</v>
      </c>
      <c r="AM151" s="62">
        <f t="shared" si="35"/>
        <v>0.39280000000000004</v>
      </c>
      <c r="AN151" s="62">
        <f t="shared" si="36"/>
        <v>0.481875504595798</v>
      </c>
      <c r="AO151" s="62">
        <f t="shared" si="31"/>
        <v>0.181875504595798</v>
      </c>
      <c r="AP151" s="62">
        <f t="shared" si="37"/>
        <v>0.6178111524705289</v>
      </c>
      <c r="AQ151" s="62">
        <f t="shared" si="38"/>
        <v>0.10535180693812682</v>
      </c>
      <c r="AR151" s="62">
        <f t="shared" si="39"/>
        <v>0.14825550899325055</v>
      </c>
      <c r="AS151" s="139">
        <f t="shared" si="32"/>
        <v>0.49050000000000005</v>
      </c>
      <c r="AT151" s="62">
        <f t="shared" si="40"/>
        <v>0.5958518069381269</v>
      </c>
      <c r="AU151" s="62">
        <f t="shared" si="41"/>
        <v>-0.4234180905286792</v>
      </c>
      <c r="AV151" s="62">
        <f t="shared" si="42"/>
        <v>-0.2751625815354286</v>
      </c>
      <c r="AW151" s="13">
        <f t="shared" si="34"/>
        <v>3.7430354983795926</v>
      </c>
      <c r="AX151" s="98">
        <f t="shared" si="33"/>
        <v>1.6786336410380442</v>
      </c>
    </row>
    <row r="152" spans="32:50" ht="12.75">
      <c r="AF152" s="98"/>
      <c r="AG152" s="94">
        <v>117</v>
      </c>
      <c r="AH152" s="62">
        <f t="shared" si="26"/>
        <v>0.6064</v>
      </c>
      <c r="AI152" s="62">
        <f t="shared" si="27"/>
        <v>0.3936</v>
      </c>
      <c r="AJ152" s="62">
        <f t="shared" si="28"/>
        <v>0.8602413398742104</v>
      </c>
      <c r="AK152" s="62">
        <f t="shared" si="29"/>
        <v>0.5218036412291505</v>
      </c>
      <c r="AL152" s="62">
        <f t="shared" si="30"/>
        <v>0.2781963587708496</v>
      </c>
      <c r="AM152" s="62">
        <f t="shared" si="35"/>
        <v>0.39359999999999995</v>
      </c>
      <c r="AN152" s="62">
        <f t="shared" si="36"/>
        <v>0.4819898069807693</v>
      </c>
      <c r="AO152" s="62">
        <f t="shared" si="31"/>
        <v>0.18198980698076933</v>
      </c>
      <c r="AP152" s="62">
        <f t="shared" si="37"/>
        <v>0.6152749529071839</v>
      </c>
      <c r="AQ152" s="62">
        <f t="shared" si="38"/>
        <v>0.10504143635859044</v>
      </c>
      <c r="AR152" s="62">
        <f t="shared" si="39"/>
        <v>0.14861556611816232</v>
      </c>
      <c r="AS152" s="139">
        <f t="shared" si="32"/>
        <v>0.49050000000000005</v>
      </c>
      <c r="AT152" s="62">
        <f t="shared" si="40"/>
        <v>0.5955414363585905</v>
      </c>
      <c r="AU152" s="62">
        <f t="shared" si="41"/>
        <v>-0.4209285037909591</v>
      </c>
      <c r="AV152" s="62">
        <f t="shared" si="42"/>
        <v>-0.27231293767279674</v>
      </c>
      <c r="AW152" s="13">
        <f t="shared" si="34"/>
        <v>3.7198171347384994</v>
      </c>
      <c r="AX152" s="98">
        <f t="shared" si="33"/>
        <v>1.6891113405824154</v>
      </c>
    </row>
    <row r="153" spans="32:50" ht="12.75">
      <c r="AF153" s="98"/>
      <c r="AG153" s="94">
        <v>118</v>
      </c>
      <c r="AH153" s="62">
        <f t="shared" si="26"/>
        <v>0.6056</v>
      </c>
      <c r="AI153" s="62">
        <f t="shared" si="27"/>
        <v>0.3944</v>
      </c>
      <c r="AJ153" s="62">
        <f t="shared" si="28"/>
        <v>0.858709558883578</v>
      </c>
      <c r="AK153" s="62">
        <f t="shared" si="29"/>
        <v>0.5227319006909757</v>
      </c>
      <c r="AL153" s="62">
        <f t="shared" si="30"/>
        <v>0.2772680993090243</v>
      </c>
      <c r="AM153" s="62">
        <f t="shared" si="35"/>
        <v>0.3944000000000001</v>
      </c>
      <c r="AN153" s="62">
        <f t="shared" si="36"/>
        <v>0.4821088662267466</v>
      </c>
      <c r="AO153" s="62">
        <f t="shared" si="31"/>
        <v>0.1821088662267466</v>
      </c>
      <c r="AP153" s="62">
        <f t="shared" si="37"/>
        <v>0.6127448642852532</v>
      </c>
      <c r="AQ153" s="62">
        <f t="shared" si="38"/>
        <v>0.10473356277638632</v>
      </c>
      <c r="AR153" s="62">
        <f t="shared" si="39"/>
        <v>0.14897825340148083</v>
      </c>
      <c r="AS153" s="139">
        <f t="shared" si="32"/>
        <v>0.49050000000000005</v>
      </c>
      <c r="AT153" s="62">
        <f t="shared" si="40"/>
        <v>0.5952335627763864</v>
      </c>
      <c r="AU153" s="62">
        <f t="shared" si="41"/>
        <v>-0.4184565887321183</v>
      </c>
      <c r="AV153" s="62">
        <f t="shared" si="42"/>
        <v>-0.2694783353306375</v>
      </c>
      <c r="AW153" s="13">
        <f t="shared" si="34"/>
        <v>3.696651185375845</v>
      </c>
      <c r="AX153" s="98">
        <f t="shared" si="33"/>
        <v>1.6996965610486086</v>
      </c>
    </row>
    <row r="154" spans="32:50" ht="12.75">
      <c r="AF154" s="98"/>
      <c r="AG154" s="94">
        <v>119</v>
      </c>
      <c r="AH154" s="62">
        <f t="shared" si="26"/>
        <v>0.6048</v>
      </c>
      <c r="AI154" s="62">
        <f t="shared" si="27"/>
        <v>0.3952</v>
      </c>
      <c r="AJ154" s="62">
        <f t="shared" si="28"/>
        <v>0.8571804914021335</v>
      </c>
      <c r="AK154" s="62">
        <f t="shared" si="29"/>
        <v>0.5236572925110469</v>
      </c>
      <c r="AL154" s="62">
        <f t="shared" si="30"/>
        <v>0.2763427074889532</v>
      </c>
      <c r="AM154" s="62">
        <f t="shared" si="35"/>
        <v>0.3952</v>
      </c>
      <c r="AN154" s="62">
        <f t="shared" si="36"/>
        <v>0.48223265337627763</v>
      </c>
      <c r="AO154" s="62">
        <f t="shared" si="31"/>
        <v>0.18223265337627764</v>
      </c>
      <c r="AP154" s="62">
        <f t="shared" si="37"/>
        <v>0.6102209145477481</v>
      </c>
      <c r="AQ154" s="62">
        <f t="shared" si="38"/>
        <v>0.10442815200156617</v>
      </c>
      <c r="AR154" s="62">
        <f t="shared" si="39"/>
        <v>0.14934356707302912</v>
      </c>
      <c r="AS154" s="139">
        <f t="shared" si="32"/>
        <v>0.49050000000000005</v>
      </c>
      <c r="AT154" s="62">
        <f t="shared" si="40"/>
        <v>0.5949281520015662</v>
      </c>
      <c r="AU154" s="62">
        <f t="shared" si="41"/>
        <v>-0.416002166714353</v>
      </c>
      <c r="AV154" s="62">
        <f t="shared" si="42"/>
        <v>-0.2666585996413239</v>
      </c>
      <c r="AW154" s="13">
        <f t="shared" si="34"/>
        <v>3.6735362258865782</v>
      </c>
      <c r="AX154" s="98">
        <f t="shared" si="33"/>
        <v>1.7103915466801176</v>
      </c>
    </row>
    <row r="155" spans="32:50" ht="12.75">
      <c r="AF155" s="98"/>
      <c r="AG155" s="94">
        <v>120</v>
      </c>
      <c r="AH155" s="62">
        <f t="shared" si="26"/>
        <v>0.604</v>
      </c>
      <c r="AI155" s="62">
        <f t="shared" si="27"/>
        <v>0.396</v>
      </c>
      <c r="AJ155" s="62">
        <f t="shared" si="28"/>
        <v>0.8556541195038758</v>
      </c>
      <c r="AK155" s="62">
        <f t="shared" si="29"/>
        <v>0.5245798318654656</v>
      </c>
      <c r="AL155" s="62">
        <f t="shared" si="30"/>
        <v>0.2754201681345344</v>
      </c>
      <c r="AM155" s="62">
        <f t="shared" si="35"/>
        <v>0.396</v>
      </c>
      <c r="AN155" s="62">
        <f t="shared" si="36"/>
        <v>0.482361139619741</v>
      </c>
      <c r="AO155" s="62">
        <f t="shared" si="31"/>
        <v>0.182361139619741</v>
      </c>
      <c r="AP155" s="62">
        <f t="shared" si="37"/>
        <v>0.6077031311256074</v>
      </c>
      <c r="AQ155" s="62">
        <f t="shared" si="38"/>
        <v>0.104125170147141</v>
      </c>
      <c r="AR155" s="62">
        <f t="shared" si="39"/>
        <v>0.14971150318275347</v>
      </c>
      <c r="AS155" s="139">
        <f t="shared" si="32"/>
        <v>0.49050000000000005</v>
      </c>
      <c r="AT155" s="62">
        <f t="shared" si="40"/>
        <v>0.594625170147141</v>
      </c>
      <c r="AU155" s="62">
        <f t="shared" si="41"/>
        <v>-0.4135650614619992</v>
      </c>
      <c r="AV155" s="62">
        <f t="shared" si="42"/>
        <v>-0.2638535582792457</v>
      </c>
      <c r="AW155" s="13">
        <f t="shared" si="34"/>
        <v>3.650470830842316</v>
      </c>
      <c r="AX155" s="98">
        <f t="shared" si="33"/>
        <v>1.721198606517777</v>
      </c>
    </row>
    <row r="156" spans="32:50" ht="12.75">
      <c r="AF156" s="98"/>
      <c r="AG156" s="94">
        <v>121</v>
      </c>
      <c r="AH156" s="62">
        <f t="shared" si="26"/>
        <v>0.6032</v>
      </c>
      <c r="AI156" s="62">
        <f t="shared" si="27"/>
        <v>0.3968</v>
      </c>
      <c r="AJ156" s="62">
        <f t="shared" si="28"/>
        <v>0.8541304254453145</v>
      </c>
      <c r="AK156" s="62">
        <f t="shared" si="29"/>
        <v>0.5254995337771482</v>
      </c>
      <c r="AL156" s="62">
        <f t="shared" si="30"/>
        <v>0.27450046622285185</v>
      </c>
      <c r="AM156" s="62">
        <f t="shared" si="35"/>
        <v>0.39680000000000004</v>
      </c>
      <c r="AN156" s="62">
        <f t="shared" si="36"/>
        <v>0.48249429629433244</v>
      </c>
      <c r="AO156" s="62">
        <f t="shared" si="31"/>
        <v>0.18249429629433245</v>
      </c>
      <c r="AP156" s="62">
        <f t="shared" si="37"/>
        <v>0.6051915409386293</v>
      </c>
      <c r="AQ156" s="62">
        <f t="shared" si="38"/>
        <v>0.10382458362833492</v>
      </c>
      <c r="AR156" s="62">
        <f t="shared" si="39"/>
        <v>0.15008205760305424</v>
      </c>
      <c r="AS156" s="139">
        <f t="shared" si="32"/>
        <v>0.49050000000000005</v>
      </c>
      <c r="AT156" s="62">
        <f t="shared" si="40"/>
        <v>0.594324583628335</v>
      </c>
      <c r="AU156" s="62">
        <f t="shared" si="41"/>
        <v>-0.4111450990264119</v>
      </c>
      <c r="AV156" s="62">
        <f t="shared" si="42"/>
        <v>-0.2610630414233577</v>
      </c>
      <c r="AW156" s="13">
        <f t="shared" si="34"/>
        <v>3.6274535733184137</v>
      </c>
      <c r="AX156" s="98">
        <f t="shared" si="33"/>
        <v>1.7321201168211493</v>
      </c>
    </row>
    <row r="157" spans="32:50" ht="12.75">
      <c r="AF157" s="98"/>
      <c r="AG157" s="94">
        <v>122</v>
      </c>
      <c r="AH157" s="62">
        <f t="shared" si="26"/>
        <v>0.6024</v>
      </c>
      <c r="AI157" s="62">
        <f t="shared" si="27"/>
        <v>0.3976</v>
      </c>
      <c r="AJ157" s="62">
        <f t="shared" si="28"/>
        <v>0.8526093916628628</v>
      </c>
      <c r="AK157" s="62">
        <f t="shared" si="29"/>
        <v>0.5264164131179802</v>
      </c>
      <c r="AL157" s="62">
        <f t="shared" si="30"/>
        <v>0.2735835868820199</v>
      </c>
      <c r="AM157" s="62">
        <f t="shared" si="35"/>
        <v>0.39759999999999995</v>
      </c>
      <c r="AN157" s="62">
        <f t="shared" si="36"/>
        <v>0.4826320948830814</v>
      </c>
      <c r="AO157" s="62">
        <f t="shared" si="31"/>
        <v>0.1826320948830814</v>
      </c>
      <c r="AP157" s="62">
        <f t="shared" si="37"/>
        <v>0.6026861703964898</v>
      </c>
      <c r="AQ157" s="62">
        <f t="shared" si="38"/>
        <v>0.1035263591618269</v>
      </c>
      <c r="AR157" s="62">
        <f t="shared" si="39"/>
        <v>0.15045522603113282</v>
      </c>
      <c r="AS157" s="139">
        <f t="shared" si="32"/>
        <v>0.49050000000000005</v>
      </c>
      <c r="AT157" s="62">
        <f t="shared" si="40"/>
        <v>0.5940263591618269</v>
      </c>
      <c r="AU157" s="62">
        <f t="shared" si="41"/>
        <v>-0.4087421077514076</v>
      </c>
      <c r="AV157" s="62">
        <f t="shared" si="42"/>
        <v>-0.2582868817202748</v>
      </c>
      <c r="AW157" s="13">
        <f t="shared" si="34"/>
        <v>3.604483024409084</v>
      </c>
      <c r="AX157" s="98">
        <f t="shared" si="33"/>
        <v>1.7431585236026035</v>
      </c>
    </row>
    <row r="158" spans="32:50" ht="12.75">
      <c r="AF158" s="98"/>
      <c r="AG158" s="94">
        <v>123</v>
      </c>
      <c r="AH158" s="62">
        <f t="shared" si="26"/>
        <v>0.6016</v>
      </c>
      <c r="AI158" s="62">
        <f t="shared" si="27"/>
        <v>0.3984</v>
      </c>
      <c r="AJ158" s="62">
        <f t="shared" si="28"/>
        <v>0.8510910007702803</v>
      </c>
      <c r="AK158" s="62">
        <f t="shared" si="29"/>
        <v>0.5273304846109317</v>
      </c>
      <c r="AL158" s="62">
        <f t="shared" si="30"/>
        <v>0.27266951538906836</v>
      </c>
      <c r="AM158" s="62">
        <f t="shared" si="35"/>
        <v>0.3984</v>
      </c>
      <c r="AN158" s="62">
        <f t="shared" si="36"/>
        <v>0.482774507013895</v>
      </c>
      <c r="AO158" s="62">
        <f t="shared" si="31"/>
        <v>0.18277450701389503</v>
      </c>
      <c r="AP158" s="62">
        <f t="shared" si="37"/>
        <v>0.600187045399857</v>
      </c>
      <c r="AQ158" s="62">
        <f t="shared" si="38"/>
        <v>0.10323046376498136</v>
      </c>
      <c r="AR158" s="62">
        <f t="shared" si="39"/>
        <v>0.15083100399135196</v>
      </c>
      <c r="AS158" s="139">
        <f t="shared" si="32"/>
        <v>0.49050000000000005</v>
      </c>
      <c r="AT158" s="62">
        <f t="shared" si="40"/>
        <v>0.5937304637649814</v>
      </c>
      <c r="AU158" s="62">
        <f t="shared" si="41"/>
        <v>-0.40635591823926775</v>
      </c>
      <c r="AV158" s="62">
        <f t="shared" si="42"/>
        <v>-0.2555249142479158</v>
      </c>
      <c r="AW158" s="13">
        <f t="shared" si="34"/>
        <v>3.5815577527299975</v>
      </c>
      <c r="AX158" s="98">
        <f t="shared" si="33"/>
        <v>1.7543163452802923</v>
      </c>
    </row>
    <row r="159" spans="32:50" ht="12.75">
      <c r="AF159" s="98"/>
      <c r="AG159" s="94">
        <v>124</v>
      </c>
      <c r="AH159" s="62">
        <f t="shared" si="26"/>
        <v>0.6008</v>
      </c>
      <c r="AI159" s="62">
        <f t="shared" si="27"/>
        <v>0.3992</v>
      </c>
      <c r="AJ159" s="62">
        <f t="shared" si="28"/>
        <v>0.849575235556164</v>
      </c>
      <c r="AK159" s="62">
        <f t="shared" si="29"/>
        <v>0.5282417628321335</v>
      </c>
      <c r="AL159" s="62">
        <f t="shared" si="30"/>
        <v>0.2717582371678665</v>
      </c>
      <c r="AM159" s="62">
        <f t="shared" si="35"/>
        <v>0.3992</v>
      </c>
      <c r="AN159" s="62">
        <f t="shared" si="36"/>
        <v>0.4829215044586298</v>
      </c>
      <c r="AO159" s="62">
        <f t="shared" si="31"/>
        <v>0.1829215044586298</v>
      </c>
      <c r="AP159" s="62">
        <f t="shared" si="37"/>
        <v>0.5976941913415981</v>
      </c>
      <c r="AQ159" s="62">
        <f t="shared" si="38"/>
        <v>0.1029368647550666</v>
      </c>
      <c r="AR159" s="62">
        <f t="shared" si="39"/>
        <v>0.1512093868376089</v>
      </c>
      <c r="AS159" s="139">
        <f t="shared" si="32"/>
        <v>0.49050000000000005</v>
      </c>
      <c r="AT159" s="62">
        <f t="shared" si="40"/>
        <v>0.5934368647550666</v>
      </c>
      <c r="AU159" s="62">
        <f t="shared" si="41"/>
        <v>-0.4039863633172909</v>
      </c>
      <c r="AV159" s="62">
        <f t="shared" si="42"/>
        <v>-0.252776976479682</v>
      </c>
      <c r="AW159" s="13">
        <f t="shared" si="34"/>
        <v>3.558676323907638</v>
      </c>
      <c r="AX159" s="98">
        <f t="shared" si="33"/>
        <v>1.7655961754566865</v>
      </c>
    </row>
    <row r="160" spans="32:50" ht="12.75">
      <c r="AF160" s="98"/>
      <c r="AG160" s="94">
        <v>125</v>
      </c>
      <c r="AH160" s="62">
        <f t="shared" si="26"/>
        <v>0.6</v>
      </c>
      <c r="AI160" s="62">
        <f t="shared" si="27"/>
        <v>0.4</v>
      </c>
      <c r="AJ160" s="62">
        <f t="shared" si="28"/>
        <v>0.8480620789814808</v>
      </c>
      <c r="AK160" s="62">
        <f t="shared" si="29"/>
        <v>0.5291502622129183</v>
      </c>
      <c r="AL160" s="62">
        <f t="shared" si="30"/>
        <v>0.27084973778708177</v>
      </c>
      <c r="AM160" s="62">
        <f t="shared" si="35"/>
        <v>0.4</v>
      </c>
      <c r="AN160" s="62">
        <f t="shared" si="36"/>
        <v>0.48307305913218856</v>
      </c>
      <c r="AO160" s="62">
        <f t="shared" si="31"/>
        <v>0.18307305913218858</v>
      </c>
      <c r="AP160" s="62">
        <f t="shared" si="37"/>
        <v>0.5952076331080677</v>
      </c>
      <c r="AQ160" s="62">
        <f t="shared" si="38"/>
        <v>0.10264552974845909</v>
      </c>
      <c r="AR160" s="62">
        <f t="shared" si="39"/>
        <v>0.15159036975572035</v>
      </c>
      <c r="AS160" s="139">
        <f t="shared" si="32"/>
        <v>0.49050000000000005</v>
      </c>
      <c r="AT160" s="62">
        <f t="shared" si="40"/>
        <v>0.5931455297484591</v>
      </c>
      <c r="AU160" s="62">
        <f t="shared" si="41"/>
        <v>-0.40163327800487475</v>
      </c>
      <c r="AV160" s="62">
        <f t="shared" si="42"/>
        <v>-0.2500429082491544</v>
      </c>
      <c r="AW160" s="13">
        <f t="shared" si="34"/>
        <v>3.5358373000546446</v>
      </c>
      <c r="AX160" s="98">
        <f t="shared" si="33"/>
        <v>1.7770006858297702</v>
      </c>
    </row>
    <row r="161" spans="32:50" ht="12.75">
      <c r="AF161" s="98"/>
      <c r="AG161" s="94">
        <v>126</v>
      </c>
      <c r="AH161" s="62">
        <f t="shared" si="26"/>
        <v>0.5992</v>
      </c>
      <c r="AI161" s="62">
        <f t="shared" si="27"/>
        <v>0.4008</v>
      </c>
      <c r="AJ161" s="62">
        <f t="shared" si="28"/>
        <v>0.8465515141771481</v>
      </c>
      <c r="AK161" s="62">
        <f t="shared" si="29"/>
        <v>0.530055997041822</v>
      </c>
      <c r="AL161" s="62">
        <f t="shared" si="30"/>
        <v>0.269944002958178</v>
      </c>
      <c r="AM161" s="62">
        <f t="shared" si="35"/>
        <v>0.40080000000000005</v>
      </c>
      <c r="AN161" s="62">
        <f t="shared" si="36"/>
        <v>0.4832291430916443</v>
      </c>
      <c r="AO161" s="62">
        <f t="shared" si="31"/>
        <v>0.1832291430916443</v>
      </c>
      <c r="AP161" s="62">
        <f t="shared" si="37"/>
        <v>0.5927273950804909</v>
      </c>
      <c r="AQ161" s="62">
        <f t="shared" si="38"/>
        <v>0.10235642665983592</v>
      </c>
      <c r="AR161" s="62">
        <f t="shared" si="39"/>
        <v>0.15197394776581902</v>
      </c>
      <c r="AS161" s="139">
        <f t="shared" si="32"/>
        <v>0.49050000000000005</v>
      </c>
      <c r="AT161" s="62">
        <f t="shared" si="40"/>
        <v>0.592856426659836</v>
      </c>
      <c r="AU161" s="62">
        <f t="shared" si="41"/>
        <v>-0.3992964994811317</v>
      </c>
      <c r="AV161" s="62">
        <f t="shared" si="42"/>
        <v>-0.2473225517153127</v>
      </c>
      <c r="AW161" s="13">
        <f t="shared" si="34"/>
        <v>3.513039239230454</v>
      </c>
      <c r="AX161" s="98">
        <f t="shared" si="33"/>
        <v>1.7885326292443986</v>
      </c>
    </row>
    <row r="162" spans="32:50" ht="12.75">
      <c r="AF162" s="98"/>
      <c r="AG162" s="94">
        <v>127</v>
      </c>
      <c r="AH162" s="62">
        <f t="shared" si="26"/>
        <v>0.5984</v>
      </c>
      <c r="AI162" s="62">
        <f t="shared" si="27"/>
        <v>0.4016</v>
      </c>
      <c r="AJ162" s="62">
        <f t="shared" si="28"/>
        <v>0.8450435244416546</v>
      </c>
      <c r="AK162" s="62">
        <f t="shared" si="29"/>
        <v>0.5309589814665536</v>
      </c>
      <c r="AL162" s="62">
        <f t="shared" si="30"/>
        <v>0.2690410185334464</v>
      </c>
      <c r="AM162" s="62">
        <f t="shared" si="35"/>
        <v>0.40159999999999996</v>
      </c>
      <c r="AN162" s="62">
        <f t="shared" si="36"/>
        <v>0.4833897285353861</v>
      </c>
      <c r="AO162" s="62">
        <f t="shared" si="31"/>
        <v>0.1833897285353861</v>
      </c>
      <c r="AP162" s="62">
        <f t="shared" si="37"/>
        <v>0.5902535011364256</v>
      </c>
      <c r="AQ162" s="62">
        <f t="shared" si="38"/>
        <v>0.10206952370135165</v>
      </c>
      <c r="AR162" s="62">
        <f t="shared" si="39"/>
        <v>0.15236011572475858</v>
      </c>
      <c r="AS162" s="139">
        <f t="shared" si="32"/>
        <v>0.49050000000000005</v>
      </c>
      <c r="AT162" s="62">
        <f t="shared" si="40"/>
        <v>0.5925695237013517</v>
      </c>
      <c r="AU162" s="62">
        <f t="shared" si="41"/>
        <v>-0.39697586705301524</v>
      </c>
      <c r="AV162" s="62">
        <f t="shared" si="42"/>
        <v>-0.24461575132825666</v>
      </c>
      <c r="AW162" s="13">
        <f t="shared" si="34"/>
        <v>3.490280694886365</v>
      </c>
      <c r="AX162" s="98">
        <f t="shared" si="33"/>
        <v>1.8001948428918984</v>
      </c>
    </row>
    <row r="163" spans="32:50" ht="12.75">
      <c r="AF163" s="98"/>
      <c r="AG163" s="94">
        <v>128</v>
      </c>
      <c r="AH163" s="62">
        <f t="shared" si="26"/>
        <v>0.5976</v>
      </c>
      <c r="AI163" s="62">
        <f t="shared" si="27"/>
        <v>0.4024</v>
      </c>
      <c r="AJ163" s="62">
        <f t="shared" si="28"/>
        <v>0.8435380932387261</v>
      </c>
      <c r="AK163" s="62">
        <f t="shared" si="29"/>
        <v>0.531859229495926</v>
      </c>
      <c r="AL163" s="62">
        <f t="shared" si="30"/>
        <v>0.26814077050407403</v>
      </c>
      <c r="AM163" s="62">
        <f t="shared" si="35"/>
        <v>0.4024</v>
      </c>
      <c r="AN163" s="62">
        <f t="shared" si="36"/>
        <v>0.4835547878022908</v>
      </c>
      <c r="AO163" s="62">
        <f t="shared" si="31"/>
        <v>0.1835547878022908</v>
      </c>
      <c r="AP163" s="62">
        <f t="shared" si="37"/>
        <v>0.5877859746513124</v>
      </c>
      <c r="AQ163" s="62">
        <f t="shared" si="38"/>
        <v>0.10178478938180185</v>
      </c>
      <c r="AR163" s="62">
        <f t="shared" si="39"/>
        <v>0.15274886832852883</v>
      </c>
      <c r="AS163" s="139">
        <f t="shared" si="32"/>
        <v>0.49050000000000005</v>
      </c>
      <c r="AT163" s="62">
        <f t="shared" si="40"/>
        <v>0.592284789381802</v>
      </c>
      <c r="AU163" s="62">
        <f t="shared" si="41"/>
        <v>-0.3946712221239553</v>
      </c>
      <c r="AV163" s="62">
        <f t="shared" si="42"/>
        <v>-0.24192235379542645</v>
      </c>
      <c r="AW163" s="13">
        <f t="shared" si="34"/>
        <v>3.4675602152942027</v>
      </c>
      <c r="AX163" s="98">
        <f t="shared" si="33"/>
        <v>1.8119902516664714</v>
      </c>
    </row>
    <row r="164" spans="32:50" ht="12.75">
      <c r="AF164" s="98"/>
      <c r="AG164" s="94">
        <v>129</v>
      </c>
      <c r="AH164" s="62">
        <f aca="true" t="shared" si="43" ref="AH164:AH227">$AC$38-AI164</f>
        <v>0.5968</v>
      </c>
      <c r="AI164" s="62">
        <f aca="true" t="shared" si="44" ref="AI164:AI227">$AC$45+AG164*$AI$33</f>
        <v>0.4032</v>
      </c>
      <c r="AJ164" s="62">
        <f aca="true" t="shared" si="45" ref="AJ164:AJ227">ASIN(AH164/$AC$53)</f>
        <v>0.842035204195032</v>
      </c>
      <c r="AK164" s="62">
        <f aca="true" t="shared" si="46" ref="AK164:AK227">$AC$53*COS(AJ164)</f>
        <v>0.532756755001755</v>
      </c>
      <c r="AL164" s="62">
        <f aca="true" t="shared" si="47" ref="AL164:AL227">$AC$53-AK164</f>
        <v>0.26724324499824503</v>
      </c>
      <c r="AM164" s="62">
        <f t="shared" si="35"/>
        <v>0.4032</v>
      </c>
      <c r="AN164" s="62">
        <f t="shared" si="36"/>
        <v>0.48372429337091605</v>
      </c>
      <c r="AO164" s="62">
        <f aca="true" t="shared" si="48" ref="AO164:AO227">$AC$44*(AN164-$AC$45)</f>
        <v>0.18372429337091606</v>
      </c>
      <c r="AP164" s="62">
        <f t="shared" si="37"/>
        <v>0.5853248385001053</v>
      </c>
      <c r="AQ164" s="62">
        <f t="shared" si="38"/>
        <v>0.10150219250577182</v>
      </c>
      <c r="AR164" s="62">
        <f t="shared" si="39"/>
        <v>0.15314020011467816</v>
      </c>
      <c r="AS164" s="139">
        <f aca="true" t="shared" si="49" ref="AS164:AS227">$AC$40*$AC$37</f>
        <v>0.49050000000000005</v>
      </c>
      <c r="AT164" s="62">
        <f t="shared" si="40"/>
        <v>0.5920021925057719</v>
      </c>
      <c r="AU164" s="62">
        <f t="shared" si="41"/>
        <v>-0.3923824081629915</v>
      </c>
      <c r="AV164" s="62">
        <f t="shared" si="42"/>
        <v>-0.23924220804831337</v>
      </c>
      <c r="AW164" s="13">
        <f t="shared" si="34"/>
        <v>3.4448763429576847</v>
      </c>
      <c r="AX164" s="98">
        <f aca="true" t="shared" si="50" ref="AX164:AX227">2*PI()/AW164</f>
        <v>1.8239218716875627</v>
      </c>
    </row>
    <row r="165" spans="32:50" ht="12.75">
      <c r="AF165" s="98"/>
      <c r="AG165" s="94">
        <v>130</v>
      </c>
      <c r="AH165" s="62">
        <f t="shared" si="43"/>
        <v>0.596</v>
      </c>
      <c r="AI165" s="62">
        <f t="shared" si="44"/>
        <v>0.404</v>
      </c>
      <c r="AJ165" s="62">
        <f t="shared" si="45"/>
        <v>0.8405348410979315</v>
      </c>
      <c r="AK165" s="62">
        <f t="shared" si="46"/>
        <v>0.5336515717207251</v>
      </c>
      <c r="AL165" s="62">
        <f t="shared" si="47"/>
        <v>0.26634842827927496</v>
      </c>
      <c r="AM165" s="62">
        <f t="shared" si="35"/>
        <v>0.40400000000000014</v>
      </c>
      <c r="AN165" s="62">
        <f t="shared" si="36"/>
        <v>0.4838982178587148</v>
      </c>
      <c r="AO165" s="62">
        <f t="shared" si="48"/>
        <v>0.1838982178587148</v>
      </c>
      <c r="AP165" s="62">
        <f t="shared" si="37"/>
        <v>0.5828701150589806</v>
      </c>
      <c r="AQ165" s="62">
        <f t="shared" si="38"/>
        <v>0.10122170217276873</v>
      </c>
      <c r="AR165" s="62">
        <f t="shared" si="39"/>
        <v>0.1535341054647424</v>
      </c>
      <c r="AS165" s="139">
        <f t="shared" si="49"/>
        <v>0.49050000000000005</v>
      </c>
      <c r="AT165" s="62">
        <f t="shared" si="40"/>
        <v>0.5917217021727688</v>
      </c>
      <c r="AU165" s="62">
        <f t="shared" si="41"/>
        <v>-0.39010927067439144</v>
      </c>
      <c r="AV165" s="62">
        <f t="shared" si="42"/>
        <v>-0.23657516520964905</v>
      </c>
      <c r="AW165" s="13">
        <f aca="true" t="shared" si="51" ref="AW165:AW228">SQRT(ABS(AV165/($AC$40*AI165)))</f>
        <v>3.422227614005508</v>
      </c>
      <c r="AX165" s="98">
        <f t="shared" si="50"/>
        <v>1.835992813997986</v>
      </c>
    </row>
    <row r="166" spans="32:50" ht="12.75">
      <c r="AF166" s="98"/>
      <c r="AG166" s="94">
        <v>131</v>
      </c>
      <c r="AH166" s="62">
        <f t="shared" si="43"/>
        <v>0.5952</v>
      </c>
      <c r="AI166" s="62">
        <f t="shared" si="44"/>
        <v>0.4048</v>
      </c>
      <c r="AJ166" s="62">
        <f t="shared" si="45"/>
        <v>0.8390369878932625</v>
      </c>
      <c r="AK166" s="62">
        <f t="shared" si="46"/>
        <v>0.5345436932562203</v>
      </c>
      <c r="AL166" s="62">
        <f t="shared" si="47"/>
        <v>0.26545630674377974</v>
      </c>
      <c r="AM166" s="62">
        <f t="shared" si="35"/>
        <v>0.40480000000000005</v>
      </c>
      <c r="AN166" s="62">
        <f t="shared" si="36"/>
        <v>0.48407653402127204</v>
      </c>
      <c r="AO166" s="62">
        <f t="shared" si="48"/>
        <v>0.18407653402127205</v>
      </c>
      <c r="AP166" s="62">
        <f t="shared" si="37"/>
        <v>0.5804218262071281</v>
      </c>
      <c r="AQ166" s="62">
        <f t="shared" si="38"/>
        <v>0.1009432877763402</v>
      </c>
      <c r="AR166" s="62">
        <f t="shared" si="39"/>
        <v>0.15393057860668066</v>
      </c>
      <c r="AS166" s="139">
        <f t="shared" si="49"/>
        <v>0.49050000000000005</v>
      </c>
      <c r="AT166" s="62">
        <f t="shared" si="40"/>
        <v>0.5914432877763403</v>
      </c>
      <c r="AU166" s="62">
        <f t="shared" si="41"/>
        <v>-0.3878516571677513</v>
      </c>
      <c r="AV166" s="62">
        <f t="shared" si="42"/>
        <v>-0.2339210785610706</v>
      </c>
      <c r="AW166" s="13">
        <f t="shared" si="51"/>
        <v>3.399612557565181</v>
      </c>
      <c r="AX166" s="98">
        <f t="shared" si="50"/>
        <v>1.8482062884482442</v>
      </c>
    </row>
    <row r="167" spans="32:50" ht="12.75">
      <c r="AF167" s="98"/>
      <c r="AG167" s="94">
        <v>132</v>
      </c>
      <c r="AH167" s="62">
        <f t="shared" si="43"/>
        <v>0.5944</v>
      </c>
      <c r="AI167" s="62">
        <f t="shared" si="44"/>
        <v>0.40559999999999996</v>
      </c>
      <c r="AJ167" s="62">
        <f t="shared" si="45"/>
        <v>0.8375416286831647</v>
      </c>
      <c r="AK167" s="62">
        <f t="shared" si="46"/>
        <v>0.5354331330801261</v>
      </c>
      <c r="AL167" s="62">
        <f t="shared" si="47"/>
        <v>0.26456686691987397</v>
      </c>
      <c r="AM167" s="62">
        <f aca="true" t="shared" si="52" ref="AM167:AM230">$AC$38-$AC$53*SIN(AJ167)</f>
        <v>0.40559999999999996</v>
      </c>
      <c r="AN167" s="62">
        <f aca="true" t="shared" si="53" ref="AN167:AN230">SQRT(AL167^2+AM167^2)</f>
        <v>0.4842592147515608</v>
      </c>
      <c r="AO167" s="62">
        <f t="shared" si="48"/>
        <v>0.18425921475156082</v>
      </c>
      <c r="AP167" s="62">
        <f aca="true" t="shared" si="54" ref="AP167:AP230">ASIN(AL167/AN167)</f>
        <v>0.5779799933286154</v>
      </c>
      <c r="AQ167" s="62">
        <f aca="true" t="shared" si="55" ref="AQ167:AQ230">AO167*SIN(AP167)</f>
        <v>0.10066691900317536</v>
      </c>
      <c r="AR167" s="62">
        <f aca="true" t="shared" si="56" ref="AR167:AR230">AO167*COS(AP167)</f>
        <v>0.15432961361731565</v>
      </c>
      <c r="AS167" s="139">
        <f t="shared" si="49"/>
        <v>0.49050000000000005</v>
      </c>
      <c r="AT167" s="62">
        <f aca="true" t="shared" si="57" ref="AT167:AT230">AS167+AQ167</f>
        <v>0.5911669190031754</v>
      </c>
      <c r="AU167" s="62">
        <f aca="true" t="shared" si="58" ref="AU167:AU230">-AT167*TAN(AP167)</f>
        <v>-0.38560941712856267</v>
      </c>
      <c r="AV167" s="62">
        <f aca="true" t="shared" si="59" ref="AV167:AV230">AR167+AU167</f>
        <v>-0.23127980351124702</v>
      </c>
      <c r="AW167" s="13">
        <f t="shared" si="51"/>
        <v>3.3770296951164895</v>
      </c>
      <c r="AX167" s="98">
        <f t="shared" si="50"/>
        <v>1.860565607778243</v>
      </c>
    </row>
    <row r="168" spans="32:50" ht="12.75">
      <c r="AF168" s="98"/>
      <c r="AG168" s="94">
        <v>133</v>
      </c>
      <c r="AH168" s="62">
        <f t="shared" si="43"/>
        <v>0.5936</v>
      </c>
      <c r="AI168" s="62">
        <f t="shared" si="44"/>
        <v>0.4064</v>
      </c>
      <c r="AJ168" s="62">
        <f t="shared" si="45"/>
        <v>0.836048747723945</v>
      </c>
      <c r="AK168" s="62">
        <f t="shared" si="46"/>
        <v>0.5363199045345978</v>
      </c>
      <c r="AL168" s="62">
        <f t="shared" si="47"/>
        <v>0.2636800954654023</v>
      </c>
      <c r="AM168" s="62">
        <f t="shared" si="52"/>
        <v>0.4064</v>
      </c>
      <c r="AN168" s="62">
        <f t="shared" si="53"/>
        <v>0.48444623307921764</v>
      </c>
      <c r="AO168" s="62">
        <f t="shared" si="48"/>
        <v>0.18444623307921765</v>
      </c>
      <c r="AP168" s="62">
        <f t="shared" si="54"/>
        <v>0.575544637314328</v>
      </c>
      <c r="AQ168" s="62">
        <f t="shared" si="55"/>
        <v>0.10039256583219026</v>
      </c>
      <c r="AR168" s="62">
        <f t="shared" si="56"/>
        <v>0.15473120442477797</v>
      </c>
      <c r="AS168" s="139">
        <f t="shared" si="49"/>
        <v>0.49050000000000005</v>
      </c>
      <c r="AT168" s="62">
        <f t="shared" si="57"/>
        <v>0.5908925658321903</v>
      </c>
      <c r="AU168" s="62">
        <f t="shared" si="58"/>
        <v>-0.3833824019892431</v>
      </c>
      <c r="AV168" s="62">
        <f t="shared" si="59"/>
        <v>-0.22865119756446514</v>
      </c>
      <c r="AW168" s="13">
        <f t="shared" si="51"/>
        <v>3.3544775398235074</v>
      </c>
      <c r="AX168" s="98">
        <f t="shared" si="50"/>
        <v>1.8730741919083382</v>
      </c>
    </row>
    <row r="169" spans="32:50" ht="12.75">
      <c r="AF169" s="98"/>
      <c r="AG169" s="94">
        <v>134</v>
      </c>
      <c r="AH169" s="62">
        <f t="shared" si="43"/>
        <v>0.5928</v>
      </c>
      <c r="AI169" s="62">
        <f t="shared" si="44"/>
        <v>0.4072</v>
      </c>
      <c r="AJ169" s="62">
        <f t="shared" si="45"/>
        <v>0.834558329423979</v>
      </c>
      <c r="AK169" s="62">
        <f t="shared" si="46"/>
        <v>0.5372040208337984</v>
      </c>
      <c r="AL169" s="62">
        <f t="shared" si="47"/>
        <v>0.2627959791662017</v>
      </c>
      <c r="AM169" s="62">
        <f t="shared" si="52"/>
        <v>0.4072</v>
      </c>
      <c r="AN169" s="62">
        <f t="shared" si="53"/>
        <v>0.4846375621698371</v>
      </c>
      <c r="AO169" s="62">
        <f t="shared" si="48"/>
        <v>0.18463756216983712</v>
      </c>
      <c r="AP169" s="62">
        <f t="shared" si="54"/>
        <v>0.5731157785639873</v>
      </c>
      <c r="AQ169" s="62">
        <f t="shared" si="55"/>
        <v>0.10012019853359748</v>
      </c>
      <c r="AR169" s="62">
        <f t="shared" si="56"/>
        <v>0.15513534481095367</v>
      </c>
      <c r="AS169" s="139">
        <f t="shared" si="49"/>
        <v>0.49050000000000005</v>
      </c>
      <c r="AT169" s="62">
        <f t="shared" si="57"/>
        <v>0.5906201985335975</v>
      </c>
      <c r="AU169" s="62">
        <f t="shared" si="58"/>
        <v>-0.38117046510062175</v>
      </c>
      <c r="AV169" s="62">
        <f t="shared" si="59"/>
        <v>-0.22603512028966807</v>
      </c>
      <c r="AW169" s="13">
        <f t="shared" si="51"/>
        <v>3.3319545958439503</v>
      </c>
      <c r="AX169" s="98">
        <f t="shared" si="50"/>
        <v>1.8857355724525169</v>
      </c>
    </row>
    <row r="170" spans="32:50" ht="12.75">
      <c r="AF170" s="98"/>
      <c r="AG170" s="94">
        <v>135</v>
      </c>
      <c r="AH170" s="62">
        <f t="shared" si="43"/>
        <v>0.5920000000000001</v>
      </c>
      <c r="AI170" s="62">
        <f t="shared" si="44"/>
        <v>0.408</v>
      </c>
      <c r="AJ170" s="62">
        <f t="shared" si="45"/>
        <v>0.833070358341648</v>
      </c>
      <c r="AK170" s="62">
        <f t="shared" si="46"/>
        <v>0.5380854950656075</v>
      </c>
      <c r="AL170" s="62">
        <f t="shared" si="47"/>
        <v>0.2619145049343925</v>
      </c>
      <c r="AM170" s="62">
        <f t="shared" si="52"/>
        <v>0.4079999999999999</v>
      </c>
      <c r="AN170" s="62">
        <f t="shared" si="53"/>
        <v>0.48483317532428394</v>
      </c>
      <c r="AO170" s="62">
        <f t="shared" si="48"/>
        <v>0.18483317532428395</v>
      </c>
      <c r="AP170" s="62">
        <f t="shared" si="54"/>
        <v>0.5706934369882334</v>
      </c>
      <c r="AQ170" s="62">
        <f t="shared" si="55"/>
        <v>0.09984978766795799</v>
      </c>
      <c r="AR170" s="62">
        <f t="shared" si="56"/>
        <v>0.15554202841393447</v>
      </c>
      <c r="AS170" s="139">
        <f t="shared" si="49"/>
        <v>0.49050000000000005</v>
      </c>
      <c r="AT170" s="62">
        <f t="shared" si="57"/>
        <v>0.590349787667958</v>
      </c>
      <c r="AU170" s="62">
        <f t="shared" si="58"/>
        <v>-0.37897346170386514</v>
      </c>
      <c r="AV170" s="62">
        <f t="shared" si="59"/>
        <v>-0.22343143328993068</v>
      </c>
      <c r="AW170" s="13">
        <f t="shared" si="51"/>
        <v>3.309459357614546</v>
      </c>
      <c r="AX170" s="98">
        <f t="shared" si="50"/>
        <v>1.8985533974674638</v>
      </c>
    </row>
    <row r="171" spans="32:50" ht="12.75">
      <c r="AF171" s="98"/>
      <c r="AG171" s="94">
        <v>136</v>
      </c>
      <c r="AH171" s="62">
        <f t="shared" si="43"/>
        <v>0.5912</v>
      </c>
      <c r="AI171" s="62">
        <f t="shared" si="44"/>
        <v>0.4088</v>
      </c>
      <c r="AJ171" s="62">
        <f t="shared" si="45"/>
        <v>0.8315848191833116</v>
      </c>
      <c r="AK171" s="62">
        <f t="shared" si="46"/>
        <v>0.5389643401933009</v>
      </c>
      <c r="AL171" s="62">
        <f t="shared" si="47"/>
        <v>0.2610356598066992</v>
      </c>
      <c r="AM171" s="62">
        <f t="shared" si="52"/>
        <v>0.40880000000000005</v>
      </c>
      <c r="AN171" s="62">
        <f t="shared" si="53"/>
        <v>0.4850330459780228</v>
      </c>
      <c r="AO171" s="62">
        <f t="shared" si="48"/>
        <v>0.18503304597802284</v>
      </c>
      <c r="AP171" s="62">
        <f t="shared" si="54"/>
        <v>0.5682776320107813</v>
      </c>
      <c r="AQ171" s="62">
        <f t="shared" si="55"/>
        <v>0.09958130408521694</v>
      </c>
      <c r="AR171" s="62">
        <f t="shared" si="56"/>
        <v>0.1559512487304692</v>
      </c>
      <c r="AS171" s="139">
        <f t="shared" si="49"/>
        <v>0.49050000000000005</v>
      </c>
      <c r="AT171" s="62">
        <f t="shared" si="57"/>
        <v>0.590081304085217</v>
      </c>
      <c r="AU171" s="62">
        <f t="shared" si="58"/>
        <v>-0.37679124890284277</v>
      </c>
      <c r="AV171" s="62">
        <f t="shared" si="59"/>
        <v>-0.22084000017237357</v>
      </c>
      <c r="AW171" s="13">
        <f t="shared" si="51"/>
        <v>3.2869903091111308</v>
      </c>
      <c r="AX171" s="98">
        <f t="shared" si="50"/>
        <v>1.9115314364521774</v>
      </c>
    </row>
    <row r="172" spans="32:50" ht="12.75">
      <c r="AF172" s="98"/>
      <c r="AG172" s="94">
        <v>137</v>
      </c>
      <c r="AH172" s="62">
        <f t="shared" si="43"/>
        <v>0.5904</v>
      </c>
      <c r="AI172" s="62">
        <f t="shared" si="44"/>
        <v>0.40959999999999996</v>
      </c>
      <c r="AJ172" s="62">
        <f t="shared" si="45"/>
        <v>0.8301016968013191</v>
      </c>
      <c r="AK172" s="62">
        <f t="shared" si="46"/>
        <v>0.5398405690571986</v>
      </c>
      <c r="AL172" s="62">
        <f t="shared" si="47"/>
        <v>0.2601594309428015</v>
      </c>
      <c r="AM172" s="62">
        <f t="shared" si="52"/>
        <v>0.40959999999999996</v>
      </c>
      <c r="AN172" s="62">
        <f t="shared" si="53"/>
        <v>0.48523714770046433</v>
      </c>
      <c r="AO172" s="62">
        <f t="shared" si="48"/>
        <v>0.18523714770046434</v>
      </c>
      <c r="AP172" s="62">
        <f t="shared" si="54"/>
        <v>0.5658683825706491</v>
      </c>
      <c r="AQ172" s="62">
        <f t="shared" si="55"/>
        <v>0.09931471892372257</v>
      </c>
      <c r="AR172" s="62">
        <f t="shared" si="56"/>
        <v>0.15636299911841556</v>
      </c>
      <c r="AS172" s="139">
        <f t="shared" si="49"/>
        <v>0.49050000000000005</v>
      </c>
      <c r="AT172" s="62">
        <f t="shared" si="57"/>
        <v>0.5898147189237226</v>
      </c>
      <c r="AU172" s="62">
        <f t="shared" si="58"/>
        <v>-0.374623685636924</v>
      </c>
      <c r="AV172" s="62">
        <f t="shared" si="59"/>
        <v>-0.21826068651850844</v>
      </c>
      <c r="AW172" s="13">
        <f t="shared" si="51"/>
        <v>3.2645459230820366</v>
      </c>
      <c r="AX172" s="98">
        <f t="shared" si="50"/>
        <v>1.9246735856139134</v>
      </c>
    </row>
    <row r="173" spans="32:50" ht="12.75">
      <c r="AF173" s="98"/>
      <c r="AG173" s="94">
        <v>138</v>
      </c>
      <c r="AH173" s="62">
        <f t="shared" si="43"/>
        <v>0.5896</v>
      </c>
      <c r="AI173" s="62">
        <f t="shared" si="44"/>
        <v>0.4104</v>
      </c>
      <c r="AJ173" s="62">
        <f t="shared" si="45"/>
        <v>0.8286209761920478</v>
      </c>
      <c r="AK173" s="62">
        <f t="shared" si="46"/>
        <v>0.5407141943762898</v>
      </c>
      <c r="AL173" s="62">
        <f t="shared" si="47"/>
        <v>0.2592858056237103</v>
      </c>
      <c r="AM173" s="62">
        <f t="shared" si="52"/>
        <v>0.4104</v>
      </c>
      <c r="AN173" s="62">
        <f t="shared" si="53"/>
        <v>0.48544545419432705</v>
      </c>
      <c r="AO173" s="62">
        <f t="shared" si="48"/>
        <v>0.18544545419432706</v>
      </c>
      <c r="AP173" s="62">
        <f t="shared" si="54"/>
        <v>0.5634657071244444</v>
      </c>
      <c r="AQ173" s="62">
        <f t="shared" si="55"/>
        <v>0.09905000360922707</v>
      </c>
      <c r="AR173" s="62">
        <f t="shared" si="56"/>
        <v>0.15677727279919232</v>
      </c>
      <c r="AS173" s="139">
        <f t="shared" si="49"/>
        <v>0.49050000000000005</v>
      </c>
      <c r="AT173" s="62">
        <f t="shared" si="57"/>
        <v>0.5895500036092272</v>
      </c>
      <c r="AU173" s="62">
        <f t="shared" si="58"/>
        <v>-0.3724706326541906</v>
      </c>
      <c r="AV173" s="62">
        <f t="shared" si="59"/>
        <v>-0.2156933598549983</v>
      </c>
      <c r="AW173" s="13">
        <f t="shared" si="51"/>
        <v>3.2421246602531726</v>
      </c>
      <c r="AX173" s="98">
        <f t="shared" si="50"/>
        <v>1.937983873417422</v>
      </c>
    </row>
    <row r="174" spans="32:50" ht="12.75">
      <c r="AF174" s="98"/>
      <c r="AG174" s="94">
        <v>139</v>
      </c>
      <c r="AH174" s="62">
        <f t="shared" si="43"/>
        <v>0.5888</v>
      </c>
      <c r="AI174" s="62">
        <f t="shared" si="44"/>
        <v>0.4112</v>
      </c>
      <c r="AJ174" s="62">
        <f t="shared" si="45"/>
        <v>0.8271426424939826</v>
      </c>
      <c r="AK174" s="62">
        <f t="shared" si="46"/>
        <v>0.5415852287498247</v>
      </c>
      <c r="AL174" s="62">
        <f t="shared" si="47"/>
        <v>0.2584147712501753</v>
      </c>
      <c r="AM174" s="62">
        <f t="shared" si="52"/>
        <v>0.4112</v>
      </c>
      <c r="AN174" s="62">
        <f t="shared" si="53"/>
        <v>0.48565793929501494</v>
      </c>
      <c r="AO174" s="62">
        <f t="shared" si="48"/>
        <v>0.18565793929501495</v>
      </c>
      <c r="AP174" s="62">
        <f t="shared" si="54"/>
        <v>0.5610696236487241</v>
      </c>
      <c r="AQ174" s="62">
        <f t="shared" si="55"/>
        <v>0.09878712985387136</v>
      </c>
      <c r="AR174" s="62">
        <f t="shared" si="56"/>
        <v>0.1571940628602296</v>
      </c>
      <c r="AS174" s="139">
        <f t="shared" si="49"/>
        <v>0.49050000000000005</v>
      </c>
      <c r="AT174" s="62">
        <f t="shared" si="57"/>
        <v>0.5892871298538714</v>
      </c>
      <c r="AU174" s="62">
        <f t="shared" si="58"/>
        <v>-0.37033195248506934</v>
      </c>
      <c r="AV174" s="62">
        <f t="shared" si="59"/>
        <v>-0.21313788962483973</v>
      </c>
      <c r="AW174" s="13">
        <f t="shared" si="51"/>
        <v>3.2197249685032863</v>
      </c>
      <c r="AX174" s="98">
        <f t="shared" si="50"/>
        <v>1.9514664664356014</v>
      </c>
    </row>
    <row r="175" spans="32:50" ht="12.75">
      <c r="AF175" s="98"/>
      <c r="AG175" s="94">
        <v>140</v>
      </c>
      <c r="AH175" s="62">
        <f t="shared" si="43"/>
        <v>0.5880000000000001</v>
      </c>
      <c r="AI175" s="62">
        <f t="shared" si="44"/>
        <v>0.412</v>
      </c>
      <c r="AJ175" s="62">
        <f t="shared" si="45"/>
        <v>0.8256666809858232</v>
      </c>
      <c r="AK175" s="62">
        <f t="shared" si="46"/>
        <v>0.542453684658884</v>
      </c>
      <c r="AL175" s="62">
        <f t="shared" si="47"/>
        <v>0.25754631534111605</v>
      </c>
      <c r="AM175" s="62">
        <f t="shared" si="52"/>
        <v>0.4119999999999999</v>
      </c>
      <c r="AN175" s="62">
        <f t="shared" si="53"/>
        <v>0.4858745769700093</v>
      </c>
      <c r="AO175" s="62">
        <f t="shared" si="48"/>
        <v>0.1858745769700093</v>
      </c>
      <c r="AP175" s="62">
        <f t="shared" si="54"/>
        <v>0.558680149642413</v>
      </c>
      <c r="AQ175" s="62">
        <f t="shared" si="55"/>
        <v>0.09852606965515184</v>
      </c>
      <c r="AR175" s="62">
        <f t="shared" si="56"/>
        <v>0.157613362257418</v>
      </c>
      <c r="AS175" s="139">
        <f t="shared" si="49"/>
        <v>0.49050000000000005</v>
      </c>
      <c r="AT175" s="62">
        <f t="shared" si="57"/>
        <v>0.5890260696551519</v>
      </c>
      <c r="AU175" s="62">
        <f t="shared" si="58"/>
        <v>-0.3682075094163689</v>
      </c>
      <c r="AV175" s="62">
        <f t="shared" si="59"/>
        <v>-0.21059414715895092</v>
      </c>
      <c r="AW175" s="13">
        <f t="shared" si="51"/>
        <v>3.1973452820076</v>
      </c>
      <c r="AX175" s="98">
        <f t="shared" si="50"/>
        <v>1.9651256755211624</v>
      </c>
    </row>
    <row r="176" spans="32:50" ht="12.75">
      <c r="AF176" s="98"/>
      <c r="AG176" s="94">
        <v>141</v>
      </c>
      <c r="AH176" s="62">
        <f t="shared" si="43"/>
        <v>0.5871999999999999</v>
      </c>
      <c r="AI176" s="62">
        <f t="shared" si="44"/>
        <v>0.4128</v>
      </c>
      <c r="AJ176" s="62">
        <f t="shared" si="45"/>
        <v>0.824193077084625</v>
      </c>
      <c r="AK176" s="62">
        <f t="shared" si="46"/>
        <v>0.5433195744679187</v>
      </c>
      <c r="AL176" s="62">
        <f t="shared" si="47"/>
        <v>0.25668042553208137</v>
      </c>
      <c r="AM176" s="62">
        <f t="shared" si="52"/>
        <v>0.41280000000000006</v>
      </c>
      <c r="AN176" s="62">
        <f t="shared" si="53"/>
        <v>0.48609534131827514</v>
      </c>
      <c r="AO176" s="62">
        <f t="shared" si="48"/>
        <v>0.18609534131827515</v>
      </c>
      <c r="AP176" s="62">
        <f t="shared" si="54"/>
        <v>0.5562973021292832</v>
      </c>
      <c r="AQ176" s="62">
        <f t="shared" si="55"/>
        <v>0.09826679529486976</v>
      </c>
      <c r="AR176" s="62">
        <f t="shared" si="56"/>
        <v>0.15803516381755514</v>
      </c>
      <c r="AS176" s="139">
        <f t="shared" si="49"/>
        <v>0.49050000000000005</v>
      </c>
      <c r="AT176" s="62">
        <f t="shared" si="57"/>
        <v>0.5887667952948699</v>
      </c>
      <c r="AU176" s="62">
        <f t="shared" si="58"/>
        <v>-0.36609716946571463</v>
      </c>
      <c r="AV176" s="62">
        <f t="shared" si="59"/>
        <v>-0.2080620056481595</v>
      </c>
      <c r="AW176" s="13">
        <f t="shared" si="51"/>
        <v>3.1749840203479907</v>
      </c>
      <c r="AX176" s="98">
        <f t="shared" si="50"/>
        <v>1.9789659623203157</v>
      </c>
    </row>
    <row r="177" spans="32:50" ht="12.75">
      <c r="AF177" s="98"/>
      <c r="AG177" s="94">
        <v>142</v>
      </c>
      <c r="AH177" s="62">
        <f t="shared" si="43"/>
        <v>0.5864</v>
      </c>
      <c r="AI177" s="62">
        <f t="shared" si="44"/>
        <v>0.41359999999999997</v>
      </c>
      <c r="AJ177" s="62">
        <f t="shared" si="45"/>
        <v>0.8227218163439739</v>
      </c>
      <c r="AK177" s="62">
        <f t="shared" si="46"/>
        <v>0.5441829104262647</v>
      </c>
      <c r="AL177" s="62">
        <f t="shared" si="47"/>
        <v>0.2558170895737354</v>
      </c>
      <c r="AM177" s="62">
        <f t="shared" si="52"/>
        <v>0.41359999999999997</v>
      </c>
      <c r="AN177" s="62">
        <f t="shared" si="53"/>
        <v>0.4863202065696803</v>
      </c>
      <c r="AO177" s="62">
        <f t="shared" si="48"/>
        <v>0.1863202065696803</v>
      </c>
      <c r="AP177" s="62">
        <f t="shared" si="54"/>
        <v>0.5539210976605009</v>
      </c>
      <c r="AQ177" s="62">
        <f t="shared" si="55"/>
        <v>0.098009279338064</v>
      </c>
      <c r="AR177" s="62">
        <f t="shared" si="56"/>
        <v>0.1584594602407874</v>
      </c>
      <c r="AS177" s="139">
        <f t="shared" si="49"/>
        <v>0.49050000000000005</v>
      </c>
      <c r="AT177" s="62">
        <f t="shared" si="57"/>
        <v>0.5885092793380641</v>
      </c>
      <c r="AU177" s="62">
        <f t="shared" si="58"/>
        <v>-0.36400080035638294</v>
      </c>
      <c r="AV177" s="62">
        <f t="shared" si="59"/>
        <v>-0.20554134011559555</v>
      </c>
      <c r="AW177" s="13">
        <f t="shared" si="51"/>
        <v>3.15263958758785</v>
      </c>
      <c r="AX177" s="98">
        <f t="shared" si="50"/>
        <v>1.9929919461510606</v>
      </c>
    </row>
    <row r="178" spans="32:50" ht="12.75">
      <c r="AF178" s="98"/>
      <c r="AG178" s="94">
        <v>143</v>
      </c>
      <c r="AH178" s="62">
        <f t="shared" si="43"/>
        <v>0.5856</v>
      </c>
      <c r="AI178" s="62">
        <f t="shared" si="44"/>
        <v>0.4144</v>
      </c>
      <c r="AJ178" s="62">
        <f t="shared" si="45"/>
        <v>0.821252884452186</v>
      </c>
      <c r="AK178" s="62">
        <f t="shared" si="46"/>
        <v>0.5450437046696347</v>
      </c>
      <c r="AL178" s="62">
        <f t="shared" si="47"/>
        <v>0.25495629533036535</v>
      </c>
      <c r="AM178" s="62">
        <f t="shared" si="52"/>
        <v>0.4144</v>
      </c>
      <c r="AN178" s="62">
        <f t="shared" si="53"/>
        <v>0.48654914708442815</v>
      </c>
      <c r="AO178" s="62">
        <f t="shared" si="48"/>
        <v>0.18654914708442816</v>
      </c>
      <c r="AP178" s="62">
        <f t="shared" si="54"/>
        <v>0.5515515523172185</v>
      </c>
      <c r="AQ178" s="62">
        <f t="shared" si="55"/>
        <v>0.09775349463192476</v>
      </c>
      <c r="AR178" s="62">
        <f t="shared" si="56"/>
        <v>0.1588862441030496</v>
      </c>
      <c r="AS178" s="139">
        <f t="shared" si="49"/>
        <v>0.49050000000000005</v>
      </c>
      <c r="AT178" s="62">
        <f t="shared" si="57"/>
        <v>0.5882534946319248</v>
      </c>
      <c r="AU178" s="62">
        <f t="shared" si="58"/>
        <v>-0.3619182714925107</v>
      </c>
      <c r="AV178" s="62">
        <f t="shared" si="59"/>
        <v>-0.2030320273894611</v>
      </c>
      <c r="AW178" s="13">
        <f t="shared" si="51"/>
        <v>3.130310371309351</v>
      </c>
      <c r="AX178" s="98">
        <f t="shared" si="50"/>
        <v>2.0072084112705557</v>
      </c>
    </row>
    <row r="179" spans="32:50" ht="12.75">
      <c r="AF179" s="98"/>
      <c r="AG179" s="94">
        <v>144</v>
      </c>
      <c r="AH179" s="62">
        <f t="shared" si="43"/>
        <v>0.5848</v>
      </c>
      <c r="AI179" s="62">
        <f t="shared" si="44"/>
        <v>0.4152</v>
      </c>
      <c r="AJ179" s="62">
        <f t="shared" si="45"/>
        <v>0.8197862672305442</v>
      </c>
      <c r="AK179" s="62">
        <f t="shared" si="46"/>
        <v>0.5459019692215811</v>
      </c>
      <c r="AL179" s="62">
        <f t="shared" si="47"/>
        <v>0.25409803077841897</v>
      </c>
      <c r="AM179" s="62">
        <f t="shared" si="52"/>
        <v>0.4152</v>
      </c>
      <c r="AN179" s="62">
        <f t="shared" si="53"/>
        <v>0.48678213735250225</v>
      </c>
      <c r="AO179" s="62">
        <f t="shared" si="48"/>
        <v>0.18678213735250226</v>
      </c>
      <c r="AP179" s="62">
        <f t="shared" si="54"/>
        <v>0.5491886817132376</v>
      </c>
      <c r="AQ179" s="62">
        <f t="shared" si="55"/>
        <v>0.09749941430469179</v>
      </c>
      <c r="AR179" s="62">
        <f t="shared" si="56"/>
        <v>0.15931550785849785</v>
      </c>
      <c r="AS179" s="139">
        <f t="shared" si="49"/>
        <v>0.49050000000000005</v>
      </c>
      <c r="AT179" s="62">
        <f t="shared" si="57"/>
        <v>0.5879994143046918</v>
      </c>
      <c r="AU179" s="62">
        <f t="shared" si="58"/>
        <v>-0.35984945393469625</v>
      </c>
      <c r="AV179" s="62">
        <f t="shared" si="59"/>
        <v>-0.2005339460761984</v>
      </c>
      <c r="AW179" s="13">
        <f t="shared" si="51"/>
        <v>3.107994741611123</v>
      </c>
      <c r="AX179" s="98">
        <f t="shared" si="50"/>
        <v>2.0216203145577096</v>
      </c>
    </row>
    <row r="180" spans="32:50" ht="12.75">
      <c r="AF180" s="98"/>
      <c r="AG180" s="94">
        <v>145</v>
      </c>
      <c r="AH180" s="62">
        <f t="shared" si="43"/>
        <v>0.5840000000000001</v>
      </c>
      <c r="AI180" s="62">
        <f t="shared" si="44"/>
        <v>0.416</v>
      </c>
      <c r="AJ180" s="62">
        <f t="shared" si="45"/>
        <v>0.81832195063156</v>
      </c>
      <c r="AK180" s="62">
        <f t="shared" si="46"/>
        <v>0.5467577159949367</v>
      </c>
      <c r="AL180" s="62">
        <f t="shared" si="47"/>
        <v>0.2532422840050633</v>
      </c>
      <c r="AM180" s="62">
        <f t="shared" si="52"/>
        <v>0.4159999999999999</v>
      </c>
      <c r="AN180" s="62">
        <f t="shared" si="53"/>
        <v>0.48701915199312346</v>
      </c>
      <c r="AO180" s="62">
        <f t="shared" si="48"/>
        <v>0.18701915199312347</v>
      </c>
      <c r="AP180" s="62">
        <f t="shared" si="54"/>
        <v>0.546832500997718</v>
      </c>
      <c r="AQ180" s="62">
        <f t="shared" si="55"/>
        <v>0.09724701176453406</v>
      </c>
      <c r="AR180" s="62">
        <f t="shared" si="56"/>
        <v>0.15974724384193797</v>
      </c>
      <c r="AS180" s="139">
        <f t="shared" si="49"/>
        <v>0.49050000000000005</v>
      </c>
      <c r="AT180" s="62">
        <f t="shared" si="57"/>
        <v>0.5877470117645341</v>
      </c>
      <c r="AU180" s="62">
        <f t="shared" si="58"/>
        <v>-0.35779422037596503</v>
      </c>
      <c r="AV180" s="62">
        <f t="shared" si="59"/>
        <v>-0.19804697653402706</v>
      </c>
      <c r="AW180" s="13">
        <f t="shared" si="51"/>
        <v>3.085691050063763</v>
      </c>
      <c r="AX180" s="98">
        <f t="shared" si="50"/>
        <v>2.0362327936394506</v>
      </c>
    </row>
    <row r="181" spans="32:50" ht="12.75">
      <c r="AF181" s="98"/>
      <c r="AG181" s="94">
        <v>146</v>
      </c>
      <c r="AH181" s="62">
        <f t="shared" si="43"/>
        <v>0.5831999999999999</v>
      </c>
      <c r="AI181" s="62">
        <f t="shared" si="44"/>
        <v>0.4168</v>
      </c>
      <c r="AJ181" s="62">
        <f t="shared" si="45"/>
        <v>0.8168599207372651</v>
      </c>
      <c r="AK181" s="62">
        <f t="shared" si="46"/>
        <v>0.547610956793233</v>
      </c>
      <c r="AL181" s="62">
        <f t="shared" si="47"/>
        <v>0.252389043206767</v>
      </c>
      <c r="AM181" s="62">
        <f t="shared" si="52"/>
        <v>0.41680000000000006</v>
      </c>
      <c r="AN181" s="62">
        <f t="shared" si="53"/>
        <v>0.4872601657542174</v>
      </c>
      <c r="AO181" s="62">
        <f t="shared" si="48"/>
        <v>0.1872601657542174</v>
      </c>
      <c r="AP181" s="62">
        <f t="shared" si="54"/>
        <v>0.5444830248579412</v>
      </c>
      <c r="AQ181" s="62">
        <f t="shared" si="55"/>
        <v>0.09699626069841204</v>
      </c>
      <c r="AR181" s="62">
        <f t="shared" si="56"/>
        <v>0.16018144427124717</v>
      </c>
      <c r="AS181" s="139">
        <f t="shared" si="49"/>
        <v>0.49050000000000005</v>
      </c>
      <c r="AT181" s="62">
        <f t="shared" si="57"/>
        <v>0.5874962606984121</v>
      </c>
      <c r="AU181" s="62">
        <f t="shared" si="58"/>
        <v>-0.3557524451181036</v>
      </c>
      <c r="AV181" s="62">
        <f t="shared" si="59"/>
        <v>-0.19557100084685644</v>
      </c>
      <c r="AW181" s="13">
        <f t="shared" si="51"/>
        <v>3.0633976286207405</v>
      </c>
      <c r="AX181" s="98">
        <f t="shared" si="50"/>
        <v>2.0510511754912204</v>
      </c>
    </row>
    <row r="182" spans="32:50" ht="12.75">
      <c r="AF182" s="98"/>
      <c r="AG182" s="94">
        <v>147</v>
      </c>
      <c r="AH182" s="62">
        <f t="shared" si="43"/>
        <v>0.5824</v>
      </c>
      <c r="AI182" s="62">
        <f t="shared" si="44"/>
        <v>0.41759999999999997</v>
      </c>
      <c r="AJ182" s="62">
        <f t="shared" si="45"/>
        <v>0.815400163757534</v>
      </c>
      <c r="AK182" s="62">
        <f t="shared" si="46"/>
        <v>0.5484617033120909</v>
      </c>
      <c r="AL182" s="62">
        <f t="shared" si="47"/>
        <v>0.25153829668790917</v>
      </c>
      <c r="AM182" s="62">
        <f t="shared" si="52"/>
        <v>0.41759999999999997</v>
      </c>
      <c r="AN182" s="62">
        <f t="shared" si="53"/>
        <v>0.4875051535118932</v>
      </c>
      <c r="AO182" s="62">
        <f t="shared" si="48"/>
        <v>0.18750515351189323</v>
      </c>
      <c r="AP182" s="62">
        <f t="shared" si="54"/>
        <v>0.5421402675221326</v>
      </c>
      <c r="AQ182" s="62">
        <f t="shared" si="55"/>
        <v>0.09674713507092375</v>
      </c>
      <c r="AR182" s="62">
        <f t="shared" si="56"/>
        <v>0.1606181012497878</v>
      </c>
      <c r="AS182" s="139">
        <f t="shared" si="49"/>
        <v>0.49050000000000005</v>
      </c>
      <c r="AT182" s="62">
        <f t="shared" si="57"/>
        <v>0.5872471350709239</v>
      </c>
      <c r="AU182" s="62">
        <f t="shared" si="58"/>
        <v>-0.353724004048359</v>
      </c>
      <c r="AV182" s="62">
        <f t="shared" si="59"/>
        <v>-0.19310590279857123</v>
      </c>
      <c r="AW182" s="13">
        <f t="shared" si="51"/>
        <v>3.0411127884819953</v>
      </c>
      <c r="AX182" s="98">
        <f t="shared" si="50"/>
        <v>2.0660809855447377</v>
      </c>
    </row>
    <row r="183" spans="32:50" ht="12.75">
      <c r="AF183" s="98"/>
      <c r="AG183" s="94">
        <v>148</v>
      </c>
      <c r="AH183" s="62">
        <f t="shared" si="43"/>
        <v>0.5816</v>
      </c>
      <c r="AI183" s="62">
        <f t="shared" si="44"/>
        <v>0.4184</v>
      </c>
      <c r="AJ183" s="62">
        <f t="shared" si="45"/>
        <v>0.8139426660284296</v>
      </c>
      <c r="AK183" s="62">
        <f t="shared" si="46"/>
        <v>0.5493099671405935</v>
      </c>
      <c r="AL183" s="62">
        <f t="shared" si="47"/>
        <v>0.2506900328594065</v>
      </c>
      <c r="AM183" s="62">
        <f t="shared" si="52"/>
        <v>0.4184</v>
      </c>
      <c r="AN183" s="62">
        <f t="shared" si="53"/>
        <v>0.4877540902699334</v>
      </c>
      <c r="AO183" s="62">
        <f t="shared" si="48"/>
        <v>0.1877540902699334</v>
      </c>
      <c r="AP183" s="62">
        <f t="shared" si="54"/>
        <v>0.5398042427623226</v>
      </c>
      <c r="AQ183" s="62">
        <f t="shared" si="55"/>
        <v>0.09649960912313234</v>
      </c>
      <c r="AR183" s="62">
        <f t="shared" si="56"/>
        <v>0.16105720676881544</v>
      </c>
      <c r="AS183" s="139">
        <f t="shared" si="49"/>
        <v>0.49050000000000005</v>
      </c>
      <c r="AT183" s="62">
        <f t="shared" si="57"/>
        <v>0.5869996091231324</v>
      </c>
      <c r="AU183" s="62">
        <f t="shared" si="58"/>
        <v>-0.3517087746164838</v>
      </c>
      <c r="AV183" s="62">
        <f t="shared" si="59"/>
        <v>-0.19065156784766837</v>
      </c>
      <c r="AW183" s="13">
        <f t="shared" si="51"/>
        <v>3.018834818907202</v>
      </c>
      <c r="AX183" s="98">
        <f t="shared" si="50"/>
        <v>2.0813279573388708</v>
      </c>
    </row>
    <row r="184" spans="32:50" ht="12.75">
      <c r="AF184" s="98"/>
      <c r="AG184" s="94">
        <v>149</v>
      </c>
      <c r="AH184" s="62">
        <f t="shared" si="43"/>
        <v>0.5808</v>
      </c>
      <c r="AI184" s="62">
        <f t="shared" si="44"/>
        <v>0.4192</v>
      </c>
      <c r="AJ184" s="62">
        <f t="shared" si="45"/>
        <v>0.8124874140105801</v>
      </c>
      <c r="AK184" s="62">
        <f t="shared" si="46"/>
        <v>0.5501557597626331</v>
      </c>
      <c r="AL184" s="62">
        <f t="shared" si="47"/>
        <v>0.24984424023736695</v>
      </c>
      <c r="AM184" s="62">
        <f t="shared" si="52"/>
        <v>0.4192</v>
      </c>
      <c r="AN184" s="62">
        <f t="shared" si="53"/>
        <v>0.48800695115929155</v>
      </c>
      <c r="AO184" s="62">
        <f t="shared" si="48"/>
        <v>0.18800695115929156</v>
      </c>
      <c r="AP184" s="62">
        <f t="shared" si="54"/>
        <v>0.5374749638972671</v>
      </c>
      <c r="AQ184" s="62">
        <f t="shared" si="55"/>
        <v>0.0962536573713774</v>
      </c>
      <c r="AR184" s="62">
        <f t="shared" si="56"/>
        <v>0.16149875270987615</v>
      </c>
      <c r="AS184" s="139">
        <f t="shared" si="49"/>
        <v>0.49050000000000005</v>
      </c>
      <c r="AT184" s="62">
        <f t="shared" si="57"/>
        <v>0.5867536573713774</v>
      </c>
      <c r="AU184" s="62">
        <f t="shared" si="58"/>
        <v>-0.34970663581213757</v>
      </c>
      <c r="AV184" s="62">
        <f t="shared" si="59"/>
        <v>-0.18820788310226141</v>
      </c>
      <c r="AW184" s="13">
        <f t="shared" si="51"/>
        <v>2.996561985975747</v>
      </c>
      <c r="AX184" s="98">
        <f t="shared" si="50"/>
        <v>2.096798042752198</v>
      </c>
    </row>
    <row r="185" spans="32:50" ht="12.75">
      <c r="AF185" s="98"/>
      <c r="AG185" s="94">
        <v>150</v>
      </c>
      <c r="AH185" s="62">
        <f t="shared" si="43"/>
        <v>0.5800000000000001</v>
      </c>
      <c r="AI185" s="62">
        <f t="shared" si="44"/>
        <v>0.42</v>
      </c>
      <c r="AJ185" s="62">
        <f t="shared" si="45"/>
        <v>0.8110343942875817</v>
      </c>
      <c r="AK185" s="62">
        <f t="shared" si="46"/>
        <v>0.5509990925582363</v>
      </c>
      <c r="AL185" s="62">
        <f t="shared" si="47"/>
        <v>0.24900090744176373</v>
      </c>
      <c r="AM185" s="62">
        <f t="shared" si="52"/>
        <v>0.41999999999999993</v>
      </c>
      <c r="AN185" s="62">
        <f t="shared" si="53"/>
        <v>0.4882637114376019</v>
      </c>
      <c r="AO185" s="62">
        <f t="shared" si="48"/>
        <v>0.1882637114376019</v>
      </c>
      <c r="AP185" s="62">
        <f t="shared" si="54"/>
        <v>0.5351524437954099</v>
      </c>
      <c r="AQ185" s="62">
        <f t="shared" si="55"/>
        <v>0.09600925460606961</v>
      </c>
      <c r="AR185" s="62">
        <f t="shared" si="56"/>
        <v>0.16194273084719651</v>
      </c>
      <c r="AS185" s="139">
        <f t="shared" si="49"/>
        <v>0.49050000000000005</v>
      </c>
      <c r="AT185" s="62">
        <f t="shared" si="57"/>
        <v>0.5865092546060696</v>
      </c>
      <c r="AU185" s="62">
        <f t="shared" si="58"/>
        <v>-0.34771746814262805</v>
      </c>
      <c r="AV185" s="62">
        <f t="shared" si="59"/>
        <v>-0.18577473729543154</v>
      </c>
      <c r="AW185" s="13">
        <f t="shared" si="51"/>
        <v>2.974292531289956</v>
      </c>
      <c r="AX185" s="98">
        <f t="shared" si="50"/>
        <v>2.112497422859263</v>
      </c>
    </row>
    <row r="186" spans="32:50" ht="12.75">
      <c r="AF186" s="98"/>
      <c r="AG186" s="94">
        <v>151</v>
      </c>
      <c r="AH186" s="62">
        <f t="shared" si="43"/>
        <v>0.5791999999999999</v>
      </c>
      <c r="AI186" s="62">
        <f t="shared" si="44"/>
        <v>0.4208</v>
      </c>
      <c r="AJ186" s="62">
        <f t="shared" si="45"/>
        <v>0.8095835935644251</v>
      </c>
      <c r="AK186" s="62">
        <f t="shared" si="46"/>
        <v>0.5518399768048706</v>
      </c>
      <c r="AL186" s="62">
        <f t="shared" si="47"/>
        <v>0.24816002319512942</v>
      </c>
      <c r="AM186" s="62">
        <f t="shared" si="52"/>
        <v>0.42080000000000006</v>
      </c>
      <c r="AN186" s="62">
        <f t="shared" si="53"/>
        <v>0.4885243464886957</v>
      </c>
      <c r="AO186" s="62">
        <f t="shared" si="48"/>
        <v>0.1885243464886957</v>
      </c>
      <c r="AP186" s="62">
        <f t="shared" si="54"/>
        <v>0.5328366948778885</v>
      </c>
      <c r="AQ186" s="62">
        <f t="shared" si="55"/>
        <v>0.09576637589046735</v>
      </c>
      <c r="AR186" s="62">
        <f t="shared" si="56"/>
        <v>0.1623891328500633</v>
      </c>
      <c r="AS186" s="139">
        <f t="shared" si="49"/>
        <v>0.49050000000000005</v>
      </c>
      <c r="AT186" s="62">
        <f t="shared" si="57"/>
        <v>0.5862663758904674</v>
      </c>
      <c r="AU186" s="62">
        <f t="shared" si="58"/>
        <v>-0.3457411536109858</v>
      </c>
      <c r="AV186" s="62">
        <f t="shared" si="59"/>
        <v>-0.1833520207609225</v>
      </c>
      <c r="AW186" s="13">
        <f t="shared" si="51"/>
        <v>2.9520246706180115</v>
      </c>
      <c r="AX186" s="98">
        <f t="shared" si="50"/>
        <v>2.12843251945594</v>
      </c>
    </row>
    <row r="187" spans="32:50" ht="12.75">
      <c r="AF187" s="98"/>
      <c r="AG187" s="94">
        <v>152</v>
      </c>
      <c r="AH187" s="62">
        <f t="shared" si="43"/>
        <v>0.5784</v>
      </c>
      <c r="AI187" s="62">
        <f t="shared" si="44"/>
        <v>0.4216</v>
      </c>
      <c r="AJ187" s="62">
        <f t="shared" si="45"/>
        <v>0.8081349986659527</v>
      </c>
      <c r="AK187" s="62">
        <f t="shared" si="46"/>
        <v>0.5526784236787247</v>
      </c>
      <c r="AL187" s="62">
        <f t="shared" si="47"/>
        <v>0.24732157632127538</v>
      </c>
      <c r="AM187" s="62">
        <f t="shared" si="52"/>
        <v>0.42159999999999986</v>
      </c>
      <c r="AN187" s="62">
        <f t="shared" si="53"/>
        <v>0.4887888318221278</v>
      </c>
      <c r="AO187" s="62">
        <f t="shared" si="48"/>
        <v>0.1887888318221278</v>
      </c>
      <c r="AP187" s="62">
        <f t="shared" si="54"/>
        <v>0.5305277291215933</v>
      </c>
      <c r="AQ187" s="62">
        <f t="shared" si="55"/>
        <v>0.09552499655943866</v>
      </c>
      <c r="AR187" s="62">
        <f t="shared" si="56"/>
        <v>0.16283795028519268</v>
      </c>
      <c r="AS187" s="139">
        <f t="shared" si="49"/>
        <v>0.49050000000000005</v>
      </c>
      <c r="AT187" s="62">
        <f t="shared" si="57"/>
        <v>0.5860249965594387</v>
      </c>
      <c r="AU187" s="62">
        <f t="shared" si="58"/>
        <v>-0.34377757569437956</v>
      </c>
      <c r="AV187" s="62">
        <f t="shared" si="59"/>
        <v>-0.18093962540918687</v>
      </c>
      <c r="AW187" s="13">
        <f t="shared" si="51"/>
        <v>2.929756592472811</v>
      </c>
      <c r="AX187" s="98">
        <f t="shared" si="50"/>
        <v>2.1446100073031564</v>
      </c>
    </row>
    <row r="188" spans="32:50" ht="12.75">
      <c r="AF188" s="98"/>
      <c r="AG188" s="94">
        <v>153</v>
      </c>
      <c r="AH188" s="62">
        <f t="shared" si="43"/>
        <v>0.5776</v>
      </c>
      <c r="AI188" s="62">
        <f t="shared" si="44"/>
        <v>0.4224</v>
      </c>
      <c r="AJ188" s="62">
        <f t="shared" si="45"/>
        <v>0.8066885965353339</v>
      </c>
      <c r="AK188" s="62">
        <f t="shared" si="46"/>
        <v>0.5535144442559742</v>
      </c>
      <c r="AL188" s="62">
        <f t="shared" si="47"/>
        <v>0.24648555574402586</v>
      </c>
      <c r="AM188" s="62">
        <f t="shared" si="52"/>
        <v>0.4223999999999999</v>
      </c>
      <c r="AN188" s="62">
        <f t="shared" si="53"/>
        <v>0.48905714307271003</v>
      </c>
      <c r="AO188" s="62">
        <f t="shared" si="48"/>
        <v>0.18905714307271004</v>
      </c>
      <c r="AP188" s="62">
        <f t="shared" si="54"/>
        <v>0.5282255580622545</v>
      </c>
      <c r="AQ188" s="62">
        <f t="shared" si="55"/>
        <v>0.09528509221820435</v>
      </c>
      <c r="AR188" s="62">
        <f t="shared" si="56"/>
        <v>0.16328917461908932</v>
      </c>
      <c r="AS188" s="139">
        <f t="shared" si="49"/>
        <v>0.49050000000000005</v>
      </c>
      <c r="AT188" s="62">
        <f t="shared" si="57"/>
        <v>0.5857850922182044</v>
      </c>
      <c r="AU188" s="62">
        <f t="shared" si="58"/>
        <v>-0.3418266193228446</v>
      </c>
      <c r="AV188" s="62">
        <f t="shared" si="59"/>
        <v>-0.17853744470375527</v>
      </c>
      <c r="AW188" s="13">
        <f t="shared" si="51"/>
        <v>2.907486456622448</v>
      </c>
      <c r="AX188" s="98">
        <f t="shared" si="50"/>
        <v>2.161036827142645</v>
      </c>
    </row>
    <row r="189" spans="32:50" ht="12.75">
      <c r="AF189" s="98"/>
      <c r="AG189" s="94">
        <v>154</v>
      </c>
      <c r="AH189" s="62">
        <f t="shared" si="43"/>
        <v>0.5768</v>
      </c>
      <c r="AI189" s="62">
        <f t="shared" si="44"/>
        <v>0.4232</v>
      </c>
      <c r="AJ189" s="62">
        <f t="shared" si="45"/>
        <v>0.8052443742325717</v>
      </c>
      <c r="AK189" s="62">
        <f t="shared" si="46"/>
        <v>0.5543480495140215</v>
      </c>
      <c r="AL189" s="62">
        <f t="shared" si="47"/>
        <v>0.24565195048597854</v>
      </c>
      <c r="AM189" s="62">
        <f t="shared" si="52"/>
        <v>0.4232</v>
      </c>
      <c r="AN189" s="62">
        <f t="shared" si="53"/>
        <v>0.4893292560000533</v>
      </c>
      <c r="AO189" s="62">
        <f t="shared" si="48"/>
        <v>0.1893292560000533</v>
      </c>
      <c r="AP189" s="62">
        <f t="shared" si="54"/>
        <v>0.5259301927975859</v>
      </c>
      <c r="AQ189" s="62">
        <f t="shared" si="55"/>
        <v>0.09504663874106718</v>
      </c>
      <c r="AR189" s="62">
        <f t="shared" si="56"/>
        <v>0.16374279722039312</v>
      </c>
      <c r="AS189" s="139">
        <f t="shared" si="49"/>
        <v>0.49050000000000005</v>
      </c>
      <c r="AT189" s="62">
        <f t="shared" si="57"/>
        <v>0.5855466387410673</v>
      </c>
      <c r="AU189" s="62">
        <f t="shared" si="58"/>
        <v>-0.33988817085834544</v>
      </c>
      <c r="AV189" s="62">
        <f t="shared" si="59"/>
        <v>-0.17614537363795232</v>
      </c>
      <c r="AW189" s="13">
        <f t="shared" si="51"/>
        <v>2.885212392528104</v>
      </c>
      <c r="AX189" s="98">
        <f t="shared" si="50"/>
        <v>2.1777201995427737</v>
      </c>
    </row>
    <row r="190" spans="32:50" ht="12.75">
      <c r="AF190" s="98"/>
      <c r="AG190" s="94">
        <v>155</v>
      </c>
      <c r="AH190" s="62">
        <f t="shared" si="43"/>
        <v>0.5760000000000001</v>
      </c>
      <c r="AI190" s="62">
        <f t="shared" si="44"/>
        <v>0.424</v>
      </c>
      <c r="AJ190" s="62">
        <f t="shared" si="45"/>
        <v>0.8038023189330301</v>
      </c>
      <c r="AK190" s="62">
        <f t="shared" si="46"/>
        <v>0.5551792503327191</v>
      </c>
      <c r="AL190" s="62">
        <f t="shared" si="47"/>
        <v>0.24482074966728096</v>
      </c>
      <c r="AM190" s="62">
        <f t="shared" si="52"/>
        <v>0.42399999999999993</v>
      </c>
      <c r="AN190" s="62">
        <f t="shared" si="53"/>
        <v>0.48960514648811587</v>
      </c>
      <c r="AO190" s="62">
        <f t="shared" si="48"/>
        <v>0.18960514648811588</v>
      </c>
      <c r="AP190" s="62">
        <f t="shared" si="54"/>
        <v>0.5236416439904572</v>
      </c>
      <c r="AQ190" s="62">
        <f t="shared" si="55"/>
        <v>0.09480961227012323</v>
      </c>
      <c r="AR190" s="62">
        <f t="shared" si="56"/>
        <v>0.16419880936221426</v>
      </c>
      <c r="AS190" s="139">
        <f t="shared" si="49"/>
        <v>0.49050000000000005</v>
      </c>
      <c r="AT190" s="62">
        <f t="shared" si="57"/>
        <v>0.5853096122701232</v>
      </c>
      <c r="AU190" s="62">
        <f t="shared" si="58"/>
        <v>-0.3379621180741441</v>
      </c>
      <c r="AV190" s="62">
        <f t="shared" si="59"/>
        <v>-0.17376330871192985</v>
      </c>
      <c r="AW190" s="13">
        <f t="shared" si="51"/>
        <v>2.8629324977043704</v>
      </c>
      <c r="AX190" s="98">
        <f t="shared" si="50"/>
        <v>2.194667639637934</v>
      </c>
    </row>
    <row r="191" spans="32:50" ht="12.75">
      <c r="AF191" s="98"/>
      <c r="AG191" s="94">
        <v>156</v>
      </c>
      <c r="AH191" s="62">
        <f t="shared" si="43"/>
        <v>0.5751999999999999</v>
      </c>
      <c r="AI191" s="62">
        <f t="shared" si="44"/>
        <v>0.4248</v>
      </c>
      <c r="AJ191" s="62">
        <f t="shared" si="45"/>
        <v>0.8023624179259845</v>
      </c>
      <c r="AK191" s="62">
        <f t="shared" si="46"/>
        <v>0.5560080574955727</v>
      </c>
      <c r="AL191" s="62">
        <f t="shared" si="47"/>
        <v>0.24399194250442735</v>
      </c>
      <c r="AM191" s="62">
        <f t="shared" si="52"/>
        <v>0.42480000000000007</v>
      </c>
      <c r="AN191" s="62">
        <f t="shared" si="53"/>
        <v>0.4898847905447605</v>
      </c>
      <c r="AO191" s="62">
        <f t="shared" si="48"/>
        <v>0.18988479054476048</v>
      </c>
      <c r="AP191" s="62">
        <f t="shared" si="54"/>
        <v>0.5213599218721068</v>
      </c>
      <c r="AQ191" s="62">
        <f t="shared" si="55"/>
        <v>0.09457398921395836</v>
      </c>
      <c r="AR191" s="62">
        <f t="shared" si="56"/>
        <v>0.16465720222445676</v>
      </c>
      <c r="AS191" s="139">
        <f t="shared" si="49"/>
        <v>0.49050000000000005</v>
      </c>
      <c r="AT191" s="62">
        <f t="shared" si="57"/>
        <v>0.5850739892139584</v>
      </c>
      <c r="AU191" s="62">
        <f t="shared" si="58"/>
        <v>-0.33604835013448225</v>
      </c>
      <c r="AV191" s="62">
        <f t="shared" si="59"/>
        <v>-0.1713911479100255</v>
      </c>
      <c r="AW191" s="13">
        <f t="shared" si="51"/>
        <v>2.8406448359969523</v>
      </c>
      <c r="AX191" s="98">
        <f t="shared" si="50"/>
        <v>2.211886972830393</v>
      </c>
    </row>
    <row r="192" spans="32:50" ht="12.75">
      <c r="AF192" s="98"/>
      <c r="AG192" s="94">
        <v>157</v>
      </c>
      <c r="AH192" s="62">
        <f t="shared" si="43"/>
        <v>0.5744</v>
      </c>
      <c r="AI192" s="62">
        <f t="shared" si="44"/>
        <v>0.4256</v>
      </c>
      <c r="AJ192" s="62">
        <f t="shared" si="45"/>
        <v>0.8009246586131986</v>
      </c>
      <c r="AK192" s="62">
        <f t="shared" si="46"/>
        <v>0.5568344816909241</v>
      </c>
      <c r="AL192" s="62">
        <f t="shared" si="47"/>
        <v>0.24316551830907596</v>
      </c>
      <c r="AM192" s="62">
        <f t="shared" si="52"/>
        <v>0.4256</v>
      </c>
      <c r="AN192" s="62">
        <f t="shared" si="53"/>
        <v>0.49016816430131566</v>
      </c>
      <c r="AO192" s="62">
        <f t="shared" si="48"/>
        <v>0.19016816430131567</v>
      </c>
      <c r="AP192" s="62">
        <f t="shared" si="54"/>
        <v>0.5190850362453946</v>
      </c>
      <c r="AQ192" s="62">
        <f t="shared" si="55"/>
        <v>0.09433974624632883</v>
      </c>
      <c r="AR192" s="62">
        <f t="shared" si="56"/>
        <v>0.16511796689612693</v>
      </c>
      <c r="AS192" s="139">
        <f t="shared" si="49"/>
        <v>0.49050000000000005</v>
      </c>
      <c r="AT192" s="62">
        <f t="shared" si="57"/>
        <v>0.5848397462463288</v>
      </c>
      <c r="AU192" s="62">
        <f t="shared" si="58"/>
        <v>-0.33414675757457</v>
      </c>
      <c r="AV192" s="62">
        <f t="shared" si="59"/>
        <v>-0.1690287906784431</v>
      </c>
      <c r="AW192" s="13">
        <f t="shared" si="51"/>
        <v>2.8183474357722167</v>
      </c>
      <c r="AX192" s="98">
        <f t="shared" si="50"/>
        <v>2.229386351529799</v>
      </c>
    </row>
    <row r="193" spans="32:50" ht="12.75">
      <c r="AF193" s="98"/>
      <c r="AG193" s="94">
        <v>158</v>
      </c>
      <c r="AH193" s="62">
        <f t="shared" si="43"/>
        <v>0.5736</v>
      </c>
      <c r="AI193" s="62">
        <f t="shared" si="44"/>
        <v>0.4264</v>
      </c>
      <c r="AJ193" s="62">
        <f t="shared" si="45"/>
        <v>0.79948902850752</v>
      </c>
      <c r="AK193" s="62">
        <f t="shared" si="46"/>
        <v>0.5576585335131168</v>
      </c>
      <c r="AL193" s="62">
        <f t="shared" si="47"/>
        <v>0.24234146648688326</v>
      </c>
      <c r="AM193" s="62">
        <f t="shared" si="52"/>
        <v>0.4264</v>
      </c>
      <c r="AN193" s="62">
        <f t="shared" si="53"/>
        <v>0.4904552440121455</v>
      </c>
      <c r="AO193" s="62">
        <f t="shared" si="48"/>
        <v>0.19045524401214553</v>
      </c>
      <c r="AP193" s="62">
        <f t="shared" si="54"/>
        <v>0.516816996488085</v>
      </c>
      <c r="AQ193" s="62">
        <f t="shared" si="55"/>
        <v>0.09410686030482643</v>
      </c>
      <c r="AR193" s="62">
        <f t="shared" si="56"/>
        <v>0.1655810943776305</v>
      </c>
      <c r="AS193" s="139">
        <f t="shared" si="49"/>
        <v>0.49050000000000005</v>
      </c>
      <c r="AT193" s="62">
        <f t="shared" si="57"/>
        <v>0.5846068603048264</v>
      </c>
      <c r="AU193" s="62">
        <f t="shared" si="58"/>
        <v>-0.33225723228087267</v>
      </c>
      <c r="AV193" s="62">
        <f t="shared" si="59"/>
        <v>-0.16667613790324218</v>
      </c>
      <c r="AW193" s="13">
        <f t="shared" si="51"/>
        <v>2.796038288012522</v>
      </c>
      <c r="AX193" s="98">
        <f t="shared" si="50"/>
        <v>2.2471742730124755</v>
      </c>
    </row>
    <row r="194" spans="32:50" ht="12.75">
      <c r="AF194" s="98"/>
      <c r="AG194" s="94">
        <v>159</v>
      </c>
      <c r="AH194" s="62">
        <f t="shared" si="43"/>
        <v>0.5728</v>
      </c>
      <c r="AI194" s="62">
        <f t="shared" si="44"/>
        <v>0.4272</v>
      </c>
      <c r="AJ194" s="62">
        <f t="shared" si="45"/>
        <v>0.7980555152315013</v>
      </c>
      <c r="AK194" s="62">
        <f t="shared" si="46"/>
        <v>0.5584802234636425</v>
      </c>
      <c r="AL194" s="62">
        <f t="shared" si="47"/>
        <v>0.2415197765363576</v>
      </c>
      <c r="AM194" s="62">
        <f t="shared" si="52"/>
        <v>0.4272</v>
      </c>
      <c r="AN194" s="62">
        <f t="shared" si="53"/>
        <v>0.49074600605422364</v>
      </c>
      <c r="AO194" s="62">
        <f t="shared" si="48"/>
        <v>0.19074600605422365</v>
      </c>
      <c r="AP194" s="62">
        <f t="shared" si="54"/>
        <v>0.5145558115561666</v>
      </c>
      <c r="AQ194" s="62">
        <f t="shared" si="55"/>
        <v>0.09387530858952838</v>
      </c>
      <c r="AR194" s="62">
        <f t="shared" si="56"/>
        <v>0.16604657558305363</v>
      </c>
      <c r="AS194" s="139">
        <f t="shared" si="49"/>
        <v>0.49050000000000005</v>
      </c>
      <c r="AT194" s="62">
        <f t="shared" si="57"/>
        <v>0.5843753085895285</v>
      </c>
      <c r="AU194" s="62">
        <f t="shared" si="58"/>
        <v>-0.33037966747169456</v>
      </c>
      <c r="AV194" s="62">
        <f t="shared" si="59"/>
        <v>-0.16433309188864093</v>
      </c>
      <c r="AW194" s="13">
        <f t="shared" si="51"/>
        <v>2.773715344310941</v>
      </c>
      <c r="AX194" s="98">
        <f t="shared" si="50"/>
        <v>2.2652595984900836</v>
      </c>
    </row>
    <row r="195" spans="32:50" ht="12.75">
      <c r="AF195" s="98"/>
      <c r="AG195" s="94">
        <v>160</v>
      </c>
      <c r="AH195" s="62">
        <f t="shared" si="43"/>
        <v>0.5720000000000001</v>
      </c>
      <c r="AI195" s="62">
        <f t="shared" si="44"/>
        <v>0.428</v>
      </c>
      <c r="AJ195" s="62">
        <f t="shared" si="45"/>
        <v>0.7966241065160415</v>
      </c>
      <c r="AK195" s="62">
        <f t="shared" si="46"/>
        <v>0.5592995619522689</v>
      </c>
      <c r="AL195" s="62">
        <f t="shared" si="47"/>
        <v>0.2407004380477311</v>
      </c>
      <c r="AM195" s="62">
        <f t="shared" si="52"/>
        <v>0.42799999999999994</v>
      </c>
      <c r="AN195" s="62">
        <f t="shared" si="53"/>
        <v>0.49104042692671407</v>
      </c>
      <c r="AO195" s="62">
        <f t="shared" si="48"/>
        <v>0.19104042692671408</v>
      </c>
      <c r="AP195" s="62">
        <f t="shared" si="54"/>
        <v>0.512301489987203</v>
      </c>
      <c r="AQ195" s="62">
        <f t="shared" si="55"/>
        <v>0.09364506856163295</v>
      </c>
      <c r="AR195" s="62">
        <f t="shared" si="56"/>
        <v>0.16651440134243117</v>
      </c>
      <c r="AS195" s="139">
        <f t="shared" si="49"/>
        <v>0.49050000000000005</v>
      </c>
      <c r="AT195" s="62">
        <f t="shared" si="57"/>
        <v>0.584145068561633</v>
      </c>
      <c r="AU195" s="62">
        <f t="shared" si="58"/>
        <v>-0.32851395767805375</v>
      </c>
      <c r="AV195" s="62">
        <f t="shared" si="59"/>
        <v>-0.16199955633562257</v>
      </c>
      <c r="AW195" s="13">
        <f t="shared" si="51"/>
        <v>2.751376514758326</v>
      </c>
      <c r="AX195" s="98">
        <f t="shared" si="50"/>
        <v>2.283651573485749</v>
      </c>
    </row>
    <row r="196" spans="32:50" ht="12.75">
      <c r="AF196" s="98"/>
      <c r="AG196" s="94">
        <v>161</v>
      </c>
      <c r="AH196" s="62">
        <f t="shared" si="43"/>
        <v>0.5712</v>
      </c>
      <c r="AI196" s="62">
        <f t="shared" si="44"/>
        <v>0.42879999999999996</v>
      </c>
      <c r="AJ196" s="62">
        <f t="shared" si="45"/>
        <v>0.7951947901990493</v>
      </c>
      <c r="AK196" s="62">
        <f t="shared" si="46"/>
        <v>0.5601165592981519</v>
      </c>
      <c r="AL196" s="62">
        <f t="shared" si="47"/>
        <v>0.2398834407018482</v>
      </c>
      <c r="AM196" s="62">
        <f t="shared" si="52"/>
        <v>0.42879999999999996</v>
      </c>
      <c r="AN196" s="62">
        <f t="shared" si="53"/>
        <v>0.4913384832505562</v>
      </c>
      <c r="AO196" s="62">
        <f t="shared" si="48"/>
        <v>0.1913384832505562</v>
      </c>
      <c r="AP196" s="62">
        <f t="shared" si="54"/>
        <v>0.5100540399037132</v>
      </c>
      <c r="AQ196" s="62">
        <f t="shared" si="55"/>
        <v>0.09341611794207941</v>
      </c>
      <c r="AR196" s="62">
        <f t="shared" si="56"/>
        <v>0.16698456240399853</v>
      </c>
      <c r="AS196" s="139">
        <f t="shared" si="49"/>
        <v>0.49050000000000005</v>
      </c>
      <c r="AT196" s="62">
        <f t="shared" si="57"/>
        <v>0.5839161179420794</v>
      </c>
      <c r="AU196" s="62">
        <f t="shared" si="58"/>
        <v>-0.32665999872484186</v>
      </c>
      <c r="AV196" s="62">
        <f t="shared" si="59"/>
        <v>-0.15967543632084333</v>
      </c>
      <c r="AW196" s="13">
        <f t="shared" si="51"/>
        <v>2.7290196657151866</v>
      </c>
      <c r="AX196" s="98">
        <f t="shared" si="50"/>
        <v>2.3023598496249638</v>
      </c>
    </row>
    <row r="197" spans="32:50" ht="12.75">
      <c r="AF197" s="98"/>
      <c r="AG197" s="94">
        <v>162</v>
      </c>
      <c r="AH197" s="62">
        <f t="shared" si="43"/>
        <v>0.5704</v>
      </c>
      <c r="AI197" s="62">
        <f t="shared" si="44"/>
        <v>0.4296</v>
      </c>
      <c r="AJ197" s="62">
        <f t="shared" si="45"/>
        <v>0.7937675542241276</v>
      </c>
      <c r="AK197" s="62">
        <f t="shared" si="46"/>
        <v>0.5609312257309269</v>
      </c>
      <c r="AL197" s="62">
        <f t="shared" si="47"/>
        <v>0.23906877426907314</v>
      </c>
      <c r="AM197" s="62">
        <f t="shared" si="52"/>
        <v>0.4296</v>
      </c>
      <c r="AN197" s="62">
        <f t="shared" si="53"/>
        <v>0.4916401517680559</v>
      </c>
      <c r="AO197" s="62">
        <f t="shared" si="48"/>
        <v>0.19164015176805593</v>
      </c>
      <c r="AP197" s="62">
        <f t="shared" si="54"/>
        <v>0.5078134690165851</v>
      </c>
      <c r="AQ197" s="62">
        <f t="shared" si="55"/>
        <v>0.09318843471015521</v>
      </c>
      <c r="AR197" s="62">
        <f t="shared" si="56"/>
        <v>0.16745704943642906</v>
      </c>
      <c r="AS197" s="139">
        <f t="shared" si="49"/>
        <v>0.49050000000000005</v>
      </c>
      <c r="AT197" s="62">
        <f t="shared" si="57"/>
        <v>0.5836884347101553</v>
      </c>
      <c r="AU197" s="62">
        <f t="shared" si="58"/>
        <v>-0.324817687712269</v>
      </c>
      <c r="AV197" s="62">
        <f t="shared" si="59"/>
        <v>-0.15736063827583993</v>
      </c>
      <c r="AW197" s="13">
        <f t="shared" si="51"/>
        <v>2.706642617460193</v>
      </c>
      <c r="AX197" s="98">
        <f t="shared" si="50"/>
        <v>2.321394507958897</v>
      </c>
    </row>
    <row r="198" spans="32:50" ht="12.75">
      <c r="AF198" s="98"/>
      <c r="AG198" s="94">
        <v>163</v>
      </c>
      <c r="AH198" s="62">
        <f t="shared" si="43"/>
        <v>0.5696</v>
      </c>
      <c r="AI198" s="62">
        <f t="shared" si="44"/>
        <v>0.4304</v>
      </c>
      <c r="AJ198" s="62">
        <f t="shared" si="45"/>
        <v>0.7923423866392786</v>
      </c>
      <c r="AK198" s="62">
        <f t="shared" si="46"/>
        <v>0.5617435713917873</v>
      </c>
      <c r="AL198" s="62">
        <f t="shared" si="47"/>
        <v>0.23825642860821272</v>
      </c>
      <c r="AM198" s="62">
        <f t="shared" si="52"/>
        <v>0.4304</v>
      </c>
      <c r="AN198" s="62">
        <f t="shared" si="53"/>
        <v>0.49194540934248016</v>
      </c>
      <c r="AO198" s="62">
        <f t="shared" si="48"/>
        <v>0.19194540934248017</v>
      </c>
      <c r="AP198" s="62">
        <f t="shared" si="54"/>
        <v>0.5055797846285114</v>
      </c>
      <c r="AQ198" s="62">
        <f t="shared" si="55"/>
        <v>0.09296199710208732</v>
      </c>
      <c r="AR198" s="62">
        <f t="shared" si="56"/>
        <v>0.16793185303105476</v>
      </c>
      <c r="AS198" s="139">
        <f t="shared" si="49"/>
        <v>0.49050000000000005</v>
      </c>
      <c r="AT198" s="62">
        <f t="shared" si="57"/>
        <v>0.5834619971020873</v>
      </c>
      <c r="AU198" s="62">
        <f t="shared" si="58"/>
        <v>-0.32298692299758064</v>
      </c>
      <c r="AV198" s="62">
        <f t="shared" si="59"/>
        <v>-0.15505506996652588</v>
      </c>
      <c r="AW198" s="13">
        <f t="shared" si="51"/>
        <v>2.6842431417063675</v>
      </c>
      <c r="AX198" s="98">
        <f t="shared" si="50"/>
        <v>2.340766083949228</v>
      </c>
    </row>
    <row r="199" spans="32:50" ht="12.75">
      <c r="AF199" s="98"/>
      <c r="AG199" s="94">
        <v>164</v>
      </c>
      <c r="AH199" s="62">
        <f t="shared" si="43"/>
        <v>0.5688</v>
      </c>
      <c r="AI199" s="62">
        <f t="shared" si="44"/>
        <v>0.4312</v>
      </c>
      <c r="AJ199" s="62">
        <f t="shared" si="45"/>
        <v>0.7909192755956281</v>
      </c>
      <c r="AK199" s="62">
        <f t="shared" si="46"/>
        <v>0.5625536063345431</v>
      </c>
      <c r="AL199" s="62">
        <f t="shared" si="47"/>
        <v>0.23744639366545695</v>
      </c>
      <c r="AM199" s="62">
        <f t="shared" si="52"/>
        <v>0.4312</v>
      </c>
      <c r="AN199" s="62">
        <f t="shared" si="53"/>
        <v>0.49225423295765697</v>
      </c>
      <c r="AO199" s="62">
        <f t="shared" si="48"/>
        <v>0.19225423295765698</v>
      </c>
      <c r="AP199" s="62">
        <f t="shared" si="54"/>
        <v>0.5033529936374556</v>
      </c>
      <c r="AQ199" s="62">
        <f t="shared" si="55"/>
        <v>0.09273678360962116</v>
      </c>
      <c r="AR199" s="62">
        <f t="shared" si="56"/>
        <v>0.1684089637040717</v>
      </c>
      <c r="AS199" s="139">
        <f t="shared" si="49"/>
        <v>0.49050000000000005</v>
      </c>
      <c r="AT199" s="62">
        <f t="shared" si="57"/>
        <v>0.5832367836096212</v>
      </c>
      <c r="AU199" s="62">
        <f t="shared" si="58"/>
        <v>-0.3211676041770524</v>
      </c>
      <c r="AV199" s="62">
        <f t="shared" si="59"/>
        <v>-0.1527586404729807</v>
      </c>
      <c r="AW199" s="13">
        <f t="shared" si="51"/>
        <v>2.6618189589754007</v>
      </c>
      <c r="AX199" s="98">
        <f t="shared" si="50"/>
        <v>2.3604855942562444</v>
      </c>
    </row>
    <row r="200" spans="32:50" ht="12.75">
      <c r="AF200" s="98"/>
      <c r="AG200" s="94">
        <v>165</v>
      </c>
      <c r="AH200" s="62">
        <f t="shared" si="43"/>
        <v>0.5680000000000001</v>
      </c>
      <c r="AI200" s="62">
        <f t="shared" si="44"/>
        <v>0.432</v>
      </c>
      <c r="AJ200" s="62">
        <f t="shared" si="45"/>
        <v>0.7894982093461721</v>
      </c>
      <c r="AK200" s="62">
        <f t="shared" si="46"/>
        <v>0.5633613405266641</v>
      </c>
      <c r="AL200" s="62">
        <f t="shared" si="47"/>
        <v>0.23663865947333595</v>
      </c>
      <c r="AM200" s="62">
        <f t="shared" si="52"/>
        <v>0.43199999999999994</v>
      </c>
      <c r="AN200" s="62">
        <f t="shared" si="53"/>
        <v>0.4925665997175787</v>
      </c>
      <c r="AO200" s="62">
        <f t="shared" si="48"/>
        <v>0.19256659971757872</v>
      </c>
      <c r="AP200" s="62">
        <f t="shared" si="54"/>
        <v>0.5011331025401442</v>
      </c>
      <c r="AQ200" s="62">
        <f t="shared" si="55"/>
        <v>0.09251277297858579</v>
      </c>
      <c r="AR200" s="62">
        <f t="shared" si="56"/>
        <v>0.16888837189872735</v>
      </c>
      <c r="AS200" s="139">
        <f t="shared" si="49"/>
        <v>0.49050000000000005</v>
      </c>
      <c r="AT200" s="62">
        <f t="shared" si="57"/>
        <v>0.5830127729785859</v>
      </c>
      <c r="AU200" s="62">
        <f t="shared" si="58"/>
        <v>-0.3193596320682522</v>
      </c>
      <c r="AV200" s="62">
        <f t="shared" si="59"/>
        <v>-0.15047126016952483</v>
      </c>
      <c r="AW200" s="13">
        <f t="shared" si="51"/>
        <v>2.639367735819586</v>
      </c>
      <c r="AX200" s="98">
        <f t="shared" si="50"/>
        <v>2.3805645654861762</v>
      </c>
    </row>
    <row r="201" spans="32:50" ht="12.75">
      <c r="AF201" s="98"/>
      <c r="AG201" s="94">
        <v>166</v>
      </c>
      <c r="AH201" s="62">
        <f t="shared" si="43"/>
        <v>0.5672</v>
      </c>
      <c r="AI201" s="62">
        <f t="shared" si="44"/>
        <v>0.43279999999999996</v>
      </c>
      <c r="AJ201" s="62">
        <f t="shared" si="45"/>
        <v>0.7880791762445393</v>
      </c>
      <c r="AK201" s="62">
        <f t="shared" si="46"/>
        <v>0.5641667838503079</v>
      </c>
      <c r="AL201" s="62">
        <f t="shared" si="47"/>
        <v>0.2358332161496921</v>
      </c>
      <c r="AM201" s="62">
        <f t="shared" si="52"/>
        <v>0.43279999999999996</v>
      </c>
      <c r="AN201" s="62">
        <f t="shared" si="53"/>
        <v>0.49288248684601016</v>
      </c>
      <c r="AO201" s="62">
        <f t="shared" si="48"/>
        <v>0.19288248684601017</v>
      </c>
      <c r="AP201" s="62">
        <f t="shared" si="54"/>
        <v>0.49892011743557757</v>
      </c>
      <c r="AQ201" s="62">
        <f t="shared" si="55"/>
        <v>0.09228994420744548</v>
      </c>
      <c r="AR201" s="62">
        <f t="shared" si="56"/>
        <v>0.16937006798749266</v>
      </c>
      <c r="AS201" s="139">
        <f t="shared" si="49"/>
        <v>0.49050000000000005</v>
      </c>
      <c r="AT201" s="62">
        <f t="shared" si="57"/>
        <v>0.5827899442074456</v>
      </c>
      <c r="AU201" s="62">
        <f t="shared" si="58"/>
        <v>-0.31756290869256354</v>
      </c>
      <c r="AV201" s="62">
        <f t="shared" si="59"/>
        <v>-0.14819284070507088</v>
      </c>
      <c r="AW201" s="13">
        <f t="shared" si="51"/>
        <v>2.6168870818799412</v>
      </c>
      <c r="AX201" s="98">
        <f t="shared" si="50"/>
        <v>2.4010150650695326</v>
      </c>
    </row>
    <row r="202" spans="32:50" ht="12.75">
      <c r="AF202" s="98"/>
      <c r="AG202" s="94">
        <v>167</v>
      </c>
      <c r="AH202" s="62">
        <f t="shared" si="43"/>
        <v>0.5664</v>
      </c>
      <c r="AI202" s="62">
        <f t="shared" si="44"/>
        <v>0.4336</v>
      </c>
      <c r="AJ202" s="62">
        <f t="shared" si="45"/>
        <v>0.7866621647437773</v>
      </c>
      <c r="AK202" s="62">
        <f t="shared" si="46"/>
        <v>0.5649699461033304</v>
      </c>
      <c r="AL202" s="62">
        <f t="shared" si="47"/>
        <v>0.23503005389666964</v>
      </c>
      <c r="AM202" s="62">
        <f t="shared" si="52"/>
        <v>0.4336</v>
      </c>
      <c r="AN202" s="62">
        <f t="shared" si="53"/>
        <v>0.49320187168609914</v>
      </c>
      <c r="AO202" s="62">
        <f t="shared" si="48"/>
        <v>0.19320187168609915</v>
      </c>
      <c r="AP202" s="62">
        <f t="shared" si="54"/>
        <v>0.4967140440285708</v>
      </c>
      <c r="AQ202" s="62">
        <f t="shared" si="55"/>
        <v>0.09206827654583931</v>
      </c>
      <c r="AR202" s="62">
        <f t="shared" si="56"/>
        <v>0.16985404227421488</v>
      </c>
      <c r="AS202" s="139">
        <f t="shared" si="49"/>
        <v>0.49050000000000005</v>
      </c>
      <c r="AT202" s="62">
        <f t="shared" si="57"/>
        <v>0.5825682765458393</v>
      </c>
      <c r="AU202" s="62">
        <f t="shared" si="58"/>
        <v>-0.31577733725797635</v>
      </c>
      <c r="AV202" s="62">
        <f t="shared" si="59"/>
        <v>-0.14592329498376147</v>
      </c>
      <c r="AW202" s="13">
        <f t="shared" si="51"/>
        <v>2.5943745467682353</v>
      </c>
      <c r="AX202" s="98">
        <f t="shared" si="50"/>
        <v>2.4218497344596734</v>
      </c>
    </row>
    <row r="203" spans="32:50" ht="12.75">
      <c r="AF203" s="98"/>
      <c r="AG203" s="94">
        <v>168</v>
      </c>
      <c r="AH203" s="62">
        <f t="shared" si="43"/>
        <v>0.5656</v>
      </c>
      <c r="AI203" s="62">
        <f t="shared" si="44"/>
        <v>0.4344</v>
      </c>
      <c r="AJ203" s="62">
        <f t="shared" si="45"/>
        <v>0.7852471633951529</v>
      </c>
      <c r="AK203" s="62">
        <f t="shared" si="46"/>
        <v>0.5657708370002824</v>
      </c>
      <c r="AL203" s="62">
        <f t="shared" si="47"/>
        <v>0.23422916299971763</v>
      </c>
      <c r="AM203" s="62">
        <f t="shared" si="52"/>
        <v>0.4344</v>
      </c>
      <c r="AN203" s="62">
        <f t="shared" si="53"/>
        <v>0.4935247316999912</v>
      </c>
      <c r="AO203" s="62">
        <f t="shared" si="48"/>
        <v>0.19352473169999124</v>
      </c>
      <c r="AP203" s="62">
        <f t="shared" si="54"/>
        <v>0.49451488763330814</v>
      </c>
      <c r="AQ203" s="62">
        <f t="shared" si="55"/>
        <v>0.09184774949310746</v>
      </c>
      <c r="AR203" s="62">
        <f t="shared" si="56"/>
        <v>0.1703402849962538</v>
      </c>
      <c r="AS203" s="139">
        <f t="shared" si="49"/>
        <v>0.49050000000000005</v>
      </c>
      <c r="AT203" s="62">
        <f t="shared" si="57"/>
        <v>0.5823477494931075</v>
      </c>
      <c r="AU203" s="62">
        <f t="shared" si="58"/>
        <v>-0.3140028221421266</v>
      </c>
      <c r="AV203" s="62">
        <f t="shared" si="59"/>
        <v>-0.1436625371458728</v>
      </c>
      <c r="AW203" s="13">
        <f t="shared" si="51"/>
        <v>2.5718276167592635</v>
      </c>
      <c r="AX203" s="98">
        <f t="shared" si="50"/>
        <v>2.4430818248607853</v>
      </c>
    </row>
    <row r="204" spans="32:50" ht="12.75">
      <c r="AF204" s="98"/>
      <c r="AG204" s="94">
        <v>169</v>
      </c>
      <c r="AH204" s="62">
        <f t="shared" si="43"/>
        <v>0.5648</v>
      </c>
      <c r="AI204" s="62">
        <f t="shared" si="44"/>
        <v>0.43520000000000003</v>
      </c>
      <c r="AJ204" s="62">
        <f t="shared" si="45"/>
        <v>0.7838341608469743</v>
      </c>
      <c r="AK204" s="62">
        <f t="shared" si="46"/>
        <v>0.5665694661733899</v>
      </c>
      <c r="AL204" s="62">
        <f t="shared" si="47"/>
        <v>0.23343053382661016</v>
      </c>
      <c r="AM204" s="62">
        <f t="shared" si="52"/>
        <v>0.43520000000000003</v>
      </c>
      <c r="AN204" s="62">
        <f t="shared" si="53"/>
        <v>0.4938510444684472</v>
      </c>
      <c r="AO204" s="62">
        <f t="shared" si="48"/>
        <v>0.1938510444684472</v>
      </c>
      <c r="AP204" s="62">
        <f t="shared" si="54"/>
        <v>0.49232265317692375</v>
      </c>
      <c r="AQ204" s="62">
        <f t="shared" si="55"/>
        <v>0.09162834279680603</v>
      </c>
      <c r="AR204" s="62">
        <f t="shared" si="56"/>
        <v>0.17082878632659923</v>
      </c>
      <c r="AS204" s="139">
        <f t="shared" si="49"/>
        <v>0.49050000000000005</v>
      </c>
      <c r="AT204" s="62">
        <f t="shared" si="57"/>
        <v>0.582128342796806</v>
      </c>
      <c r="AU204" s="62">
        <f t="shared" si="58"/>
        <v>-0.3122392688755936</v>
      </c>
      <c r="AV204" s="62">
        <f t="shared" si="59"/>
        <v>-0.14141048254899438</v>
      </c>
      <c r="AW204" s="13">
        <f t="shared" si="51"/>
        <v>2.5492437112787445</v>
      </c>
      <c r="AX204" s="98">
        <f t="shared" si="50"/>
        <v>2.4647252357162164</v>
      </c>
    </row>
    <row r="205" spans="32:50" ht="12.75">
      <c r="AF205" s="98"/>
      <c r="AG205" s="94">
        <v>170</v>
      </c>
      <c r="AH205" s="62">
        <f t="shared" si="43"/>
        <v>0.5640000000000001</v>
      </c>
      <c r="AI205" s="62">
        <f t="shared" si="44"/>
        <v>0.436</v>
      </c>
      <c r="AJ205" s="62">
        <f t="shared" si="45"/>
        <v>0.7824231458434291</v>
      </c>
      <c r="AK205" s="62">
        <f t="shared" si="46"/>
        <v>0.5673658431735207</v>
      </c>
      <c r="AL205" s="62">
        <f t="shared" si="47"/>
        <v>0.23263415682647937</v>
      </c>
      <c r="AM205" s="62">
        <f t="shared" si="52"/>
        <v>0.43600000000000005</v>
      </c>
      <c r="AN205" s="62">
        <f t="shared" si="53"/>
        <v>0.4941807876904636</v>
      </c>
      <c r="AO205" s="62">
        <f t="shared" si="48"/>
        <v>0.1941807876904636</v>
      </c>
      <c r="AP205" s="62">
        <f t="shared" si="54"/>
        <v>0.4901373452030956</v>
      </c>
      <c r="AQ205" s="62">
        <f t="shared" si="55"/>
        <v>0.0914100364512093</v>
      </c>
      <c r="AR205" s="62">
        <f t="shared" si="56"/>
        <v>0.17131953637597053</v>
      </c>
      <c r="AS205" s="139">
        <f t="shared" si="49"/>
        <v>0.49050000000000005</v>
      </c>
      <c r="AT205" s="62">
        <f t="shared" si="57"/>
        <v>0.5819100364512093</v>
      </c>
      <c r="AU205" s="62">
        <f t="shared" si="58"/>
        <v>-0.3104865841254425</v>
      </c>
      <c r="AV205" s="62">
        <f t="shared" si="59"/>
        <v>-0.13916704774947197</v>
      </c>
      <c r="AW205" s="13">
        <f t="shared" si="51"/>
        <v>2.526620179170643</v>
      </c>
      <c r="AX205" s="98">
        <f t="shared" si="50"/>
        <v>2.486794556213046</v>
      </c>
    </row>
    <row r="206" spans="32:50" ht="12.75">
      <c r="AF206" s="98"/>
      <c r="AG206" s="94">
        <v>171</v>
      </c>
      <c r="AH206" s="62">
        <f t="shared" si="43"/>
        <v>0.5632</v>
      </c>
      <c r="AI206" s="62">
        <f t="shared" si="44"/>
        <v>0.43679999999999997</v>
      </c>
      <c r="AJ206" s="62">
        <f t="shared" si="45"/>
        <v>0.7810141072234414</v>
      </c>
      <c r="AK206" s="62">
        <f t="shared" si="46"/>
        <v>0.5681599774711346</v>
      </c>
      <c r="AL206" s="62">
        <f t="shared" si="47"/>
        <v>0.23184002252886549</v>
      </c>
      <c r="AM206" s="62">
        <f t="shared" si="52"/>
        <v>0.43679999999999997</v>
      </c>
      <c r="AN206" s="62">
        <f t="shared" si="53"/>
        <v>0.4945139391828959</v>
      </c>
      <c r="AO206" s="62">
        <f t="shared" si="48"/>
        <v>0.1945139391828959</v>
      </c>
      <c r="AP206" s="62">
        <f t="shared" si="54"/>
        <v>0.4879589678756625</v>
      </c>
      <c r="AQ206" s="62">
        <f t="shared" si="55"/>
        <v>0.09119281069580155</v>
      </c>
      <c r="AR206" s="62">
        <f t="shared" si="56"/>
        <v>0.1718125251948967</v>
      </c>
      <c r="AS206" s="139">
        <f t="shared" si="49"/>
        <v>0.49050000000000005</v>
      </c>
      <c r="AT206" s="62">
        <f t="shared" si="57"/>
        <v>0.5816928106958016</v>
      </c>
      <c r="AU206" s="62">
        <f t="shared" si="58"/>
        <v>-0.3087446756790149</v>
      </c>
      <c r="AV206" s="62">
        <f t="shared" si="59"/>
        <v>-0.13693215048411822</v>
      </c>
      <c r="AW206" s="13">
        <f t="shared" si="51"/>
        <v>2.503954294726378</v>
      </c>
      <c r="AX206" s="98">
        <f t="shared" si="50"/>
        <v>2.509305110086359</v>
      </c>
    </row>
    <row r="207" spans="32:50" ht="12.75">
      <c r="AF207" s="98"/>
      <c r="AG207" s="94">
        <v>172</v>
      </c>
      <c r="AH207" s="62">
        <f t="shared" si="43"/>
        <v>0.5624</v>
      </c>
      <c r="AI207" s="62">
        <f t="shared" si="44"/>
        <v>0.4376</v>
      </c>
      <c r="AJ207" s="62">
        <f t="shared" si="45"/>
        <v>0.7796070339195464</v>
      </c>
      <c r="AK207" s="62">
        <f t="shared" si="46"/>
        <v>0.5689518784572207</v>
      </c>
      <c r="AL207" s="62">
        <f t="shared" si="47"/>
        <v>0.23104812154277932</v>
      </c>
      <c r="AM207" s="62">
        <f t="shared" si="52"/>
        <v>0.4376</v>
      </c>
      <c r="AN207" s="62">
        <f t="shared" si="53"/>
        <v>0.4948504768800844</v>
      </c>
      <c r="AO207" s="62">
        <f t="shared" si="48"/>
        <v>0.1948504768800844</v>
      </c>
      <c r="AP207" s="62">
        <f t="shared" si="54"/>
        <v>0.4857875249822524</v>
      </c>
      <c r="AQ207" s="62">
        <f t="shared" si="55"/>
        <v>0.09097664601375693</v>
      </c>
      <c r="AR207" s="62">
        <f t="shared" si="56"/>
        <v>0.17230774277577854</v>
      </c>
      <c r="AS207" s="139">
        <f t="shared" si="49"/>
        <v>0.49050000000000005</v>
      </c>
      <c r="AT207" s="62">
        <f t="shared" si="57"/>
        <v>0.581476646013757</v>
      </c>
      <c r="AU207" s="62">
        <f t="shared" si="58"/>
        <v>-0.30701345242795747</v>
      </c>
      <c r="AV207" s="62">
        <f t="shared" si="59"/>
        <v>-0.13470570965217893</v>
      </c>
      <c r="AW207" s="13">
        <f t="shared" si="51"/>
        <v>2.4812432534565274</v>
      </c>
      <c r="AX207" s="98">
        <f t="shared" si="50"/>
        <v>2.5322730040380828</v>
      </c>
    </row>
    <row r="208" spans="32:50" ht="12.75">
      <c r="AF208" s="98"/>
      <c r="AG208" s="94">
        <v>173</v>
      </c>
      <c r="AH208" s="62">
        <f t="shared" si="43"/>
        <v>0.5616</v>
      </c>
      <c r="AI208" s="62">
        <f t="shared" si="44"/>
        <v>0.4384</v>
      </c>
      <c r="AJ208" s="62">
        <f t="shared" si="45"/>
        <v>0.7782019149567805</v>
      </c>
      <c r="AK208" s="62">
        <f t="shared" si="46"/>
        <v>0.5697415554442208</v>
      </c>
      <c r="AL208" s="62">
        <f t="shared" si="47"/>
        <v>0.23025844455577926</v>
      </c>
      <c r="AM208" s="62">
        <f t="shared" si="52"/>
        <v>0.4384</v>
      </c>
      <c r="AN208" s="62">
        <f t="shared" si="53"/>
        <v>0.4951903788334815</v>
      </c>
      <c r="AO208" s="62">
        <f t="shared" si="48"/>
        <v>0.1951903788334815</v>
      </c>
      <c r="AP208" s="62">
        <f t="shared" si="54"/>
        <v>0.4836230199379277</v>
      </c>
      <c r="AQ208" s="62">
        <f t="shared" si="55"/>
        <v>0.09076152313040844</v>
      </c>
      <c r="AR208" s="62">
        <f t="shared" si="56"/>
        <v>0.17280517905492984</v>
      </c>
      <c r="AS208" s="139">
        <f t="shared" si="49"/>
        <v>0.49050000000000005</v>
      </c>
      <c r="AT208" s="62">
        <f t="shared" si="57"/>
        <v>0.5812615231304085</v>
      </c>
      <c r="AU208" s="62">
        <f t="shared" si="58"/>
        <v>-0.30529282435248845</v>
      </c>
      <c r="AV208" s="62">
        <f t="shared" si="59"/>
        <v>-0.1324876452975586</v>
      </c>
      <c r="AW208" s="13">
        <f t="shared" si="51"/>
        <v>2.4584841675839373</v>
      </c>
      <c r="AX208" s="98">
        <f t="shared" si="50"/>
        <v>2.5557151801202584</v>
      </c>
    </row>
    <row r="209" spans="32:50" ht="12.75">
      <c r="AF209" s="98"/>
      <c r="AG209" s="94">
        <v>174</v>
      </c>
      <c r="AH209" s="62">
        <f t="shared" si="43"/>
        <v>0.5608</v>
      </c>
      <c r="AI209" s="62">
        <f t="shared" si="44"/>
        <v>0.43920000000000003</v>
      </c>
      <c r="AJ209" s="62">
        <f t="shared" si="45"/>
        <v>0.7767987394515893</v>
      </c>
      <c r="AK209" s="62">
        <f t="shared" si="46"/>
        <v>0.570529017666937</v>
      </c>
      <c r="AL209" s="62">
        <f t="shared" si="47"/>
        <v>0.22947098233306307</v>
      </c>
      <c r="AM209" s="62">
        <f t="shared" si="52"/>
        <v>0.43920000000000003</v>
      </c>
      <c r="AN209" s="62">
        <f t="shared" si="53"/>
        <v>0.4955336232112822</v>
      </c>
      <c r="AO209" s="62">
        <f t="shared" si="48"/>
        <v>0.1955336232112822</v>
      </c>
      <c r="AP209" s="62">
        <f t="shared" si="54"/>
        <v>0.4814654557888456</v>
      </c>
      <c r="AQ209" s="62">
        <f t="shared" si="55"/>
        <v>0.09054742301170729</v>
      </c>
      <c r="AR209" s="62">
        <f t="shared" si="56"/>
        <v>0.1733048239146003</v>
      </c>
      <c r="AS209" s="139">
        <f t="shared" si="49"/>
        <v>0.49050000000000005</v>
      </c>
      <c r="AT209" s="62">
        <f t="shared" si="57"/>
        <v>0.5810474230117073</v>
      </c>
      <c r="AU209" s="62">
        <f t="shared" si="58"/>
        <v>-0.30358270250589997</v>
      </c>
      <c r="AV209" s="62">
        <f t="shared" si="59"/>
        <v>-0.13027787859129966</v>
      </c>
      <c r="AW209" s="13">
        <f t="shared" si="51"/>
        <v>2.4356740612349683</v>
      </c>
      <c r="AX209" s="98">
        <f t="shared" si="50"/>
        <v>2.579649472472438</v>
      </c>
    </row>
    <row r="210" spans="32:50" ht="12.75">
      <c r="AF210" s="98"/>
      <c r="AG210" s="94">
        <v>175</v>
      </c>
      <c r="AH210" s="62">
        <f t="shared" si="43"/>
        <v>0.56</v>
      </c>
      <c r="AI210" s="62">
        <f t="shared" si="44"/>
        <v>0.44</v>
      </c>
      <c r="AJ210" s="62">
        <f t="shared" si="45"/>
        <v>0.7753974966107532</v>
      </c>
      <c r="AK210" s="62">
        <f t="shared" si="46"/>
        <v>0.571314274283428</v>
      </c>
      <c r="AL210" s="62">
        <f t="shared" si="47"/>
        <v>0.22868572571657209</v>
      </c>
      <c r="AM210" s="62">
        <f t="shared" si="52"/>
        <v>0.43999999999999995</v>
      </c>
      <c r="AN210" s="62">
        <f t="shared" si="53"/>
        <v>0.49588018829805575</v>
      </c>
      <c r="AO210" s="62">
        <f t="shared" si="48"/>
        <v>0.19588018829805576</v>
      </c>
      <c r="AP210" s="62">
        <f t="shared" si="54"/>
        <v>0.47931483521592877</v>
      </c>
      <c r="AQ210" s="62">
        <f t="shared" si="55"/>
        <v>0.09033432686267152</v>
      </c>
      <c r="AR210" s="62">
        <f t="shared" si="56"/>
        <v>0.17380666718497825</v>
      </c>
      <c r="AS210" s="139">
        <f t="shared" si="49"/>
        <v>0.49050000000000005</v>
      </c>
      <c r="AT210" s="62">
        <f t="shared" si="57"/>
        <v>0.5808343268626716</v>
      </c>
      <c r="AU210" s="62">
        <f t="shared" si="58"/>
        <v>-0.30188299899928794</v>
      </c>
      <c r="AV210" s="62">
        <f t="shared" si="59"/>
        <v>-0.1280763318143097</v>
      </c>
      <c r="AW210" s="13">
        <f t="shared" si="51"/>
        <v>2.412809865303312</v>
      </c>
      <c r="AX210" s="98">
        <f t="shared" si="50"/>
        <v>2.6040946688477393</v>
      </c>
    </row>
    <row r="211" spans="32:50" ht="12.75">
      <c r="AF211" s="98"/>
      <c r="AG211" s="94">
        <v>176</v>
      </c>
      <c r="AH211" s="62">
        <f t="shared" si="43"/>
        <v>0.5592</v>
      </c>
      <c r="AI211" s="62">
        <f t="shared" si="44"/>
        <v>0.44079999999999997</v>
      </c>
      <c r="AJ211" s="62">
        <f t="shared" si="45"/>
        <v>0.7739981757303256</v>
      </c>
      <c r="AK211" s="62">
        <f t="shared" si="46"/>
        <v>0.572097334375891</v>
      </c>
      <c r="AL211" s="62">
        <f t="shared" si="47"/>
        <v>0.227902665624109</v>
      </c>
      <c r="AM211" s="62">
        <f t="shared" si="52"/>
        <v>0.44079999999999997</v>
      </c>
      <c r="AN211" s="62">
        <f t="shared" si="53"/>
        <v>0.4962300524943793</v>
      </c>
      <c r="AO211" s="62">
        <f t="shared" si="48"/>
        <v>0.1962300524943793</v>
      </c>
      <c r="AP211" s="62">
        <f t="shared" si="54"/>
        <v>0.4771711605385478</v>
      </c>
      <c r="AQ211" s="62">
        <f t="shared" si="55"/>
        <v>0.0901222161258249</v>
      </c>
      <c r="AR211" s="62">
        <f t="shared" si="56"/>
        <v>0.17431069864617307</v>
      </c>
      <c r="AS211" s="139">
        <f t="shared" si="49"/>
        <v>0.49050000000000005</v>
      </c>
      <c r="AT211" s="62">
        <f t="shared" si="57"/>
        <v>0.580622216125825</v>
      </c>
      <c r="AU211" s="62">
        <f t="shared" si="58"/>
        <v>-0.3001936269865087</v>
      </c>
      <c r="AV211" s="62">
        <f t="shared" si="59"/>
        <v>-0.12588292834033563</v>
      </c>
      <c r="AW211" s="13">
        <f t="shared" si="51"/>
        <v>2.3898884119582493</v>
      </c>
      <c r="AX211" s="98">
        <f t="shared" si="50"/>
        <v>2.6290705774129473</v>
      </c>
    </row>
    <row r="212" spans="32:50" ht="12.75">
      <c r="AF212" s="98"/>
      <c r="AG212" s="94">
        <v>177</v>
      </c>
      <c r="AH212" s="62">
        <f t="shared" si="43"/>
        <v>0.5584</v>
      </c>
      <c r="AI212" s="62">
        <f t="shared" si="44"/>
        <v>0.4416</v>
      </c>
      <c r="AJ212" s="62">
        <f t="shared" si="45"/>
        <v>0.7726007661945917</v>
      </c>
      <c r="AK212" s="62">
        <f t="shared" si="46"/>
        <v>0.57287820695153</v>
      </c>
      <c r="AL212" s="62">
        <f t="shared" si="47"/>
        <v>0.22712179304847002</v>
      </c>
      <c r="AM212" s="62">
        <f t="shared" si="52"/>
        <v>0.4416</v>
      </c>
      <c r="AN212" s="62">
        <f t="shared" si="53"/>
        <v>0.4965831943164731</v>
      </c>
      <c r="AO212" s="62">
        <f t="shared" si="48"/>
        <v>0.1965831943164731</v>
      </c>
      <c r="AP212" s="62">
        <f t="shared" si="54"/>
        <v>0.4750344337182173</v>
      </c>
      <c r="AQ212" s="62">
        <f t="shared" si="55"/>
        <v>0.08991107247962712</v>
      </c>
      <c r="AR212" s="62">
        <f t="shared" si="56"/>
        <v>0.17481690803017724</v>
      </c>
      <c r="AS212" s="139">
        <f t="shared" si="49"/>
        <v>0.49050000000000005</v>
      </c>
      <c r="AT212" s="62">
        <f t="shared" si="57"/>
        <v>0.5804110724796272</v>
      </c>
      <c r="AU212" s="62">
        <f t="shared" si="58"/>
        <v>-0.2985145006493624</v>
      </c>
      <c r="AV212" s="62">
        <f t="shared" si="59"/>
        <v>-0.12369759261918517</v>
      </c>
      <c r="AW212" s="13">
        <f t="shared" si="51"/>
        <v>2.3669064287663675</v>
      </c>
      <c r="AX212" s="98">
        <f t="shared" si="50"/>
        <v>2.654598099365671</v>
      </c>
    </row>
    <row r="213" spans="32:50" ht="12.75">
      <c r="AF213" s="98"/>
      <c r="AG213" s="94">
        <v>178</v>
      </c>
      <c r="AH213" s="62">
        <f t="shared" si="43"/>
        <v>0.5576</v>
      </c>
      <c r="AI213" s="62">
        <f t="shared" si="44"/>
        <v>0.4424</v>
      </c>
      <c r="AJ213" s="62">
        <f t="shared" si="45"/>
        <v>0.7712052574750391</v>
      </c>
      <c r="AK213" s="62">
        <f t="shared" si="46"/>
        <v>0.5736569009434124</v>
      </c>
      <c r="AL213" s="62">
        <f t="shared" si="47"/>
        <v>0.22634309905658767</v>
      </c>
      <c r="AM213" s="62">
        <f t="shared" si="52"/>
        <v>0.4424</v>
      </c>
      <c r="AN213" s="62">
        <f t="shared" si="53"/>
        <v>0.4969395923958366</v>
      </c>
      <c r="AO213" s="62">
        <f t="shared" si="48"/>
        <v>0.19693959239583664</v>
      </c>
      <c r="AP213" s="62">
        <f t="shared" si="54"/>
        <v>0.4729046563622959</v>
      </c>
      <c r="AQ213" s="62">
        <f t="shared" si="55"/>
        <v>0.08970087783689402</v>
      </c>
      <c r="AR213" s="62">
        <f t="shared" si="56"/>
        <v>0.1753252850228081</v>
      </c>
      <c r="AS213" s="139">
        <f t="shared" si="49"/>
        <v>0.49050000000000005</v>
      </c>
      <c r="AT213" s="62">
        <f t="shared" si="57"/>
        <v>0.5802008778368941</v>
      </c>
      <c r="AU213" s="62">
        <f t="shared" si="58"/>
        <v>-0.29684553518299106</v>
      </c>
      <c r="AV213" s="62">
        <f t="shared" si="59"/>
        <v>-0.12152025016018297</v>
      </c>
      <c r="AW213" s="13">
        <f t="shared" si="51"/>
        <v>2.34386053239237</v>
      </c>
      <c r="AX213" s="98">
        <f t="shared" si="50"/>
        <v>2.680699307977323</v>
      </c>
    </row>
    <row r="214" spans="32:50" ht="12.75">
      <c r="AF214" s="98"/>
      <c r="AG214" s="94">
        <v>179</v>
      </c>
      <c r="AH214" s="62">
        <f t="shared" si="43"/>
        <v>0.5568</v>
      </c>
      <c r="AI214" s="62">
        <f t="shared" si="44"/>
        <v>0.4432</v>
      </c>
      <c r="AJ214" s="62">
        <f t="shared" si="45"/>
        <v>0.7698116391293445</v>
      </c>
      <c r="AK214" s="62">
        <f t="shared" si="46"/>
        <v>0.5744334252113121</v>
      </c>
      <c r="AL214" s="62">
        <f t="shared" si="47"/>
        <v>0.2255665747886879</v>
      </c>
      <c r="AM214" s="62">
        <f t="shared" si="52"/>
        <v>0.44320000000000004</v>
      </c>
      <c r="AN214" s="62">
        <f t="shared" si="53"/>
        <v>0.4972992254788869</v>
      </c>
      <c r="AO214" s="62">
        <f t="shared" si="48"/>
        <v>0.1972992254788869</v>
      </c>
      <c r="AP214" s="62">
        <f t="shared" si="54"/>
        <v>0.47078182972769855</v>
      </c>
      <c r="AQ214" s="62">
        <f t="shared" si="55"/>
        <v>0.08949161434320992</v>
      </c>
      <c r="AR214" s="62">
        <f t="shared" si="56"/>
        <v>0.1758358192656287</v>
      </c>
      <c r="AS214" s="139">
        <f t="shared" si="49"/>
        <v>0.49050000000000005</v>
      </c>
      <c r="AT214" s="62">
        <f t="shared" si="57"/>
        <v>0.57999161434321</v>
      </c>
      <c r="AU214" s="62">
        <f t="shared" si="58"/>
        <v>-0.29518664678149703</v>
      </c>
      <c r="AV214" s="62">
        <f t="shared" si="59"/>
        <v>-0.11935082751586834</v>
      </c>
      <c r="AW214" s="13">
        <f t="shared" si="51"/>
        <v>2.3207472218411875</v>
      </c>
      <c r="AX214" s="98">
        <f t="shared" si="50"/>
        <v>2.707397534745193</v>
      </c>
    </row>
    <row r="215" spans="32:50" ht="12.75">
      <c r="AF215" s="98"/>
      <c r="AG215" s="94">
        <v>180</v>
      </c>
      <c r="AH215" s="62">
        <f t="shared" si="43"/>
        <v>0.556</v>
      </c>
      <c r="AI215" s="62">
        <f t="shared" si="44"/>
        <v>0.444</v>
      </c>
      <c r="AJ215" s="62">
        <f t="shared" si="45"/>
        <v>0.7684199008003771</v>
      </c>
      <c r="AK215" s="62">
        <f t="shared" si="46"/>
        <v>0.5752077885425405</v>
      </c>
      <c r="AL215" s="62">
        <f t="shared" si="47"/>
        <v>0.22479221145745953</v>
      </c>
      <c r="AM215" s="62">
        <f t="shared" si="52"/>
        <v>0.44399999999999995</v>
      </c>
      <c r="AN215" s="62">
        <f t="shared" si="53"/>
        <v>0.4976620724265967</v>
      </c>
      <c r="AO215" s="62">
        <f t="shared" si="48"/>
        <v>0.19766207242659672</v>
      </c>
      <c r="AP215" s="62">
        <f t="shared" si="54"/>
        <v>0.4686659547246149</v>
      </c>
      <c r="AQ215" s="62">
        <f t="shared" si="55"/>
        <v>0.0892832643753315</v>
      </c>
      <c r="AR215" s="62">
        <f t="shared" si="56"/>
        <v>0.17634850035784774</v>
      </c>
      <c r="AS215" s="139">
        <f t="shared" si="49"/>
        <v>0.49050000000000005</v>
      </c>
      <c r="AT215" s="62">
        <f t="shared" si="57"/>
        <v>0.5797832643753316</v>
      </c>
      <c r="AU215" s="62">
        <f t="shared" si="58"/>
        <v>-0.2935377526237741</v>
      </c>
      <c r="AV215" s="62">
        <f t="shared" si="59"/>
        <v>-0.11718925226592633</v>
      </c>
      <c r="AW215" s="13">
        <f t="shared" si="51"/>
        <v>2.297562871199349</v>
      </c>
      <c r="AX215" s="98">
        <f t="shared" si="50"/>
        <v>2.73471746342232</v>
      </c>
    </row>
    <row r="216" spans="32:50" ht="12.75">
      <c r="AF216" s="98"/>
      <c r="AG216" s="94">
        <v>181</v>
      </c>
      <c r="AH216" s="62">
        <f t="shared" si="43"/>
        <v>0.5552</v>
      </c>
      <c r="AI216" s="62">
        <f t="shared" si="44"/>
        <v>0.4448</v>
      </c>
      <c r="AJ216" s="62">
        <f t="shared" si="45"/>
        <v>0.7670300322152145</v>
      </c>
      <c r="AK216" s="62">
        <f t="shared" si="46"/>
        <v>0.5759799996527658</v>
      </c>
      <c r="AL216" s="62">
        <f t="shared" si="47"/>
        <v>0.22402000034723424</v>
      </c>
      <c r="AM216" s="62">
        <f t="shared" si="52"/>
        <v>0.4448</v>
      </c>
      <c r="AN216" s="62">
        <f t="shared" si="53"/>
        <v>0.4980281122141348</v>
      </c>
      <c r="AO216" s="62">
        <f t="shared" si="48"/>
        <v>0.1980281122141348</v>
      </c>
      <c r="AP216" s="62">
        <f t="shared" si="54"/>
        <v>0.4665570319202312</v>
      </c>
      <c r="AQ216" s="62">
        <f t="shared" si="55"/>
        <v>0.08907581053958334</v>
      </c>
      <c r="AR216" s="62">
        <f t="shared" si="56"/>
        <v>0.17686331785819867</v>
      </c>
      <c r="AS216" s="139">
        <f t="shared" si="49"/>
        <v>0.49050000000000005</v>
      </c>
      <c r="AT216" s="62">
        <f t="shared" si="57"/>
        <v>0.5795758105395834</v>
      </c>
      <c r="AU216" s="62">
        <f t="shared" si="58"/>
        <v>-0.291898770859546</v>
      </c>
      <c r="AV216" s="62">
        <f t="shared" si="59"/>
        <v>-0.11503545300134735</v>
      </c>
      <c r="AW216" s="13">
        <f t="shared" si="51"/>
        <v>2.2743037218290194</v>
      </c>
      <c r="AX216" s="98">
        <f t="shared" si="50"/>
        <v>2.762685232791415</v>
      </c>
    </row>
    <row r="217" spans="32:50" ht="12.75">
      <c r="AF217" s="98"/>
      <c r="AG217" s="94">
        <v>182</v>
      </c>
      <c r="AH217" s="62">
        <f t="shared" si="43"/>
        <v>0.5544</v>
      </c>
      <c r="AI217" s="62">
        <f t="shared" si="44"/>
        <v>0.4456</v>
      </c>
      <c r="AJ217" s="62">
        <f t="shared" si="45"/>
        <v>0.765642023184175</v>
      </c>
      <c r="AK217" s="62">
        <f t="shared" si="46"/>
        <v>0.5767500671868189</v>
      </c>
      <c r="AL217" s="62">
        <f t="shared" si="47"/>
        <v>0.22324993281318117</v>
      </c>
      <c r="AM217" s="62">
        <f t="shared" si="52"/>
        <v>0.4456</v>
      </c>
      <c r="AN217" s="62">
        <f t="shared" si="53"/>
        <v>0.4983973239305062</v>
      </c>
      <c r="AO217" s="62">
        <f t="shared" si="48"/>
        <v>0.1983973239305062</v>
      </c>
      <c r="AP217" s="62">
        <f t="shared" si="54"/>
        <v>0.4644550615424615</v>
      </c>
      <c r="AQ217" s="62">
        <f t="shared" si="55"/>
        <v>0.08886923567024672</v>
      </c>
      <c r="AR217" s="62">
        <f t="shared" si="56"/>
        <v>0.17738026128679693</v>
      </c>
      <c r="AS217" s="139">
        <f t="shared" si="49"/>
        <v>0.49050000000000005</v>
      </c>
      <c r="AT217" s="62">
        <f t="shared" si="57"/>
        <v>0.5793692356702468</v>
      </c>
      <c r="AU217" s="62">
        <f t="shared" si="58"/>
        <v>-0.29026962059561656</v>
      </c>
      <c r="AV217" s="62">
        <f t="shared" si="59"/>
        <v>-0.11288935930881963</v>
      </c>
      <c r="AW217" s="13">
        <f t="shared" si="51"/>
        <v>2.250965873962985</v>
      </c>
      <c r="AX217" s="98">
        <f t="shared" si="50"/>
        <v>2.7913285491608066</v>
      </c>
    </row>
    <row r="218" spans="32:50" ht="12.75">
      <c r="AF218" s="98"/>
      <c r="AG218" s="94">
        <v>183</v>
      </c>
      <c r="AH218" s="62">
        <f t="shared" si="43"/>
        <v>0.5536</v>
      </c>
      <c r="AI218" s="62">
        <f t="shared" si="44"/>
        <v>0.4464</v>
      </c>
      <c r="AJ218" s="62">
        <f t="shared" si="45"/>
        <v>0.7642558635998624</v>
      </c>
      <c r="AK218" s="62">
        <f t="shared" si="46"/>
        <v>0.5775179997194893</v>
      </c>
      <c r="AL218" s="62">
        <f t="shared" si="47"/>
        <v>0.2224820002805108</v>
      </c>
      <c r="AM218" s="62">
        <f t="shared" si="52"/>
        <v>0.4463999999999999</v>
      </c>
      <c r="AN218" s="62">
        <f t="shared" si="53"/>
        <v>0.4987696867781934</v>
      </c>
      <c r="AO218" s="62">
        <f t="shared" si="48"/>
        <v>0.1987696867781934</v>
      </c>
      <c r="AP218" s="62">
        <f t="shared" si="54"/>
        <v>0.46236004348367965</v>
      </c>
      <c r="AQ218" s="62">
        <f t="shared" si="55"/>
        <v>0.08866352282794047</v>
      </c>
      <c r="AR218" s="62">
        <f t="shared" si="56"/>
        <v>0.1778993201269763</v>
      </c>
      <c r="AS218" s="139">
        <f t="shared" si="49"/>
        <v>0.49050000000000005</v>
      </c>
      <c r="AT218" s="62">
        <f t="shared" si="57"/>
        <v>0.5791635228279405</v>
      </c>
      <c r="AU218" s="62">
        <f t="shared" si="58"/>
        <v>-0.28865022188231965</v>
      </c>
      <c r="AV218" s="62">
        <f t="shared" si="59"/>
        <v>-0.11075090175534336</v>
      </c>
      <c r="AW218" s="13">
        <f t="shared" si="51"/>
        <v>2.2275452776428755</v>
      </c>
      <c r="AX218" s="98">
        <f t="shared" si="50"/>
        <v>2.820676809689037</v>
      </c>
    </row>
    <row r="219" spans="32:50" ht="12.75">
      <c r="AF219" s="98"/>
      <c r="AG219" s="94">
        <v>184</v>
      </c>
      <c r="AH219" s="62">
        <f t="shared" si="43"/>
        <v>0.5528</v>
      </c>
      <c r="AI219" s="62">
        <f t="shared" si="44"/>
        <v>0.4472</v>
      </c>
      <c r="AJ219" s="62">
        <f t="shared" si="45"/>
        <v>0.7628715434362258</v>
      </c>
      <c r="AK219" s="62">
        <f t="shared" si="46"/>
        <v>0.5782838057563086</v>
      </c>
      <c r="AL219" s="62">
        <f t="shared" si="47"/>
        <v>0.2217161942436915</v>
      </c>
      <c r="AM219" s="62">
        <f t="shared" si="52"/>
        <v>0.44720000000000004</v>
      </c>
      <c r="AN219" s="62">
        <f t="shared" si="53"/>
        <v>0.4991451800727984</v>
      </c>
      <c r="AO219" s="62">
        <f t="shared" si="48"/>
        <v>0.1991451800727984</v>
      </c>
      <c r="AP219" s="62">
        <f t="shared" si="54"/>
        <v>0.4602719773044542</v>
      </c>
      <c r="AQ219" s="62">
        <f t="shared" si="55"/>
        <v>0.08845865529799536</v>
      </c>
      <c r="AR219" s="62">
        <f t="shared" si="56"/>
        <v>0.17842048382710363</v>
      </c>
      <c r="AS219" s="139">
        <f t="shared" si="49"/>
        <v>0.49050000000000005</v>
      </c>
      <c r="AT219" s="62">
        <f t="shared" si="57"/>
        <v>0.5789586552979954</v>
      </c>
      <c r="AU219" s="62">
        <f t="shared" si="58"/>
        <v>-0.2870404957001717</v>
      </c>
      <c r="AV219" s="62">
        <f t="shared" si="59"/>
        <v>-0.10862001187306808</v>
      </c>
      <c r="AW219" s="13">
        <f t="shared" si="51"/>
        <v>2.2040377229363566</v>
      </c>
      <c r="AX219" s="98">
        <f t="shared" si="50"/>
        <v>2.8507612377925793</v>
      </c>
    </row>
    <row r="220" spans="32:50" ht="12.75">
      <c r="AF220" s="98"/>
      <c r="AG220" s="94">
        <v>185</v>
      </c>
      <c r="AH220" s="62">
        <f t="shared" si="43"/>
        <v>0.552</v>
      </c>
      <c r="AI220" s="62">
        <f t="shared" si="44"/>
        <v>0.448</v>
      </c>
      <c r="AJ220" s="62">
        <f t="shared" si="45"/>
        <v>0.7614890527476333</v>
      </c>
      <c r="AK220" s="62">
        <f t="shared" si="46"/>
        <v>0.5790474937343223</v>
      </c>
      <c r="AL220" s="62">
        <f t="shared" si="47"/>
        <v>0.22095250626567775</v>
      </c>
      <c r="AM220" s="62">
        <f t="shared" si="52"/>
        <v>0.44799999999999995</v>
      </c>
      <c r="AN220" s="62">
        <f t="shared" si="53"/>
        <v>0.49952378324268437</v>
      </c>
      <c r="AO220" s="62">
        <f t="shared" si="48"/>
        <v>0.19952378324268438</v>
      </c>
      <c r="AP220" s="62">
        <f t="shared" si="54"/>
        <v>0.45819086223728783</v>
      </c>
      <c r="AQ220" s="62">
        <f t="shared" si="55"/>
        <v>0.08825461658882204</v>
      </c>
      <c r="AR220" s="62">
        <f t="shared" si="56"/>
        <v>0.17894374180237127</v>
      </c>
      <c r="AS220" s="139">
        <f t="shared" si="49"/>
        <v>0.49050000000000005</v>
      </c>
      <c r="AT220" s="62">
        <f t="shared" si="57"/>
        <v>0.5787546165888221</v>
      </c>
      <c r="AU220" s="62">
        <f t="shared" si="58"/>
        <v>-0.28544036394672245</v>
      </c>
      <c r="AV220" s="62">
        <f t="shared" si="59"/>
        <v>-0.10649662214435118</v>
      </c>
      <c r="AW220" s="13">
        <f t="shared" si="51"/>
        <v>2.1804388293614445</v>
      </c>
      <c r="AX220" s="98">
        <f t="shared" si="50"/>
        <v>2.8816150320619895</v>
      </c>
    </row>
    <row r="221" spans="32:50" ht="12.75">
      <c r="AF221" s="98"/>
      <c r="AG221" s="94">
        <v>186</v>
      </c>
      <c r="AH221" s="62">
        <f t="shared" si="43"/>
        <v>0.5512</v>
      </c>
      <c r="AI221" s="62">
        <f t="shared" si="44"/>
        <v>0.4488</v>
      </c>
      <c r="AJ221" s="62">
        <f t="shared" si="45"/>
        <v>0.7601083816679576</v>
      </c>
      <c r="AK221" s="62">
        <f t="shared" si="46"/>
        <v>0.5798090720228515</v>
      </c>
      <c r="AL221" s="62">
        <f t="shared" si="47"/>
        <v>0.22019092797714857</v>
      </c>
      <c r="AM221" s="62">
        <f t="shared" si="52"/>
        <v>0.4488000000000001</v>
      </c>
      <c r="AN221" s="62">
        <f t="shared" si="53"/>
        <v>0.49990547582861894</v>
      </c>
      <c r="AO221" s="62">
        <f t="shared" si="48"/>
        <v>0.19990547582861895</v>
      </c>
      <c r="AP221" s="62">
        <f t="shared" si="54"/>
        <v>0.4561166971903545</v>
      </c>
      <c r="AQ221" s="62">
        <f t="shared" si="55"/>
        <v>0.08805139043027284</v>
      </c>
      <c r="AR221" s="62">
        <f t="shared" si="56"/>
        <v>0.17946908343656912</v>
      </c>
      <c r="AS221" s="139">
        <f t="shared" si="49"/>
        <v>0.49050000000000005</v>
      </c>
      <c r="AT221" s="62">
        <f t="shared" si="57"/>
        <v>0.5785513904302729</v>
      </c>
      <c r="AU221" s="62">
        <f t="shared" si="58"/>
        <v>-0.28384974942359925</v>
      </c>
      <c r="AV221" s="62">
        <f t="shared" si="59"/>
        <v>-0.10438066598703014</v>
      </c>
      <c r="AW221" s="13">
        <f t="shared" si="51"/>
        <v>2.1567440344374567</v>
      </c>
      <c r="AX221" s="98">
        <f t="shared" si="50"/>
        <v>2.9132735303095108</v>
      </c>
    </row>
    <row r="222" spans="32:50" ht="12.75">
      <c r="AF222" s="98"/>
      <c r="AG222" s="94">
        <v>187</v>
      </c>
      <c r="AH222" s="62">
        <f t="shared" si="43"/>
        <v>0.5504</v>
      </c>
      <c r="AI222" s="62">
        <f t="shared" si="44"/>
        <v>0.4496</v>
      </c>
      <c r="AJ222" s="62">
        <f t="shared" si="45"/>
        <v>0.7587295204096778</v>
      </c>
      <c r="AK222" s="62">
        <f t="shared" si="46"/>
        <v>0.5805685489242421</v>
      </c>
      <c r="AL222" s="62">
        <f t="shared" si="47"/>
        <v>0.2194314510757579</v>
      </c>
      <c r="AM222" s="62">
        <f t="shared" si="52"/>
        <v>0.4496</v>
      </c>
      <c r="AN222" s="62">
        <f t="shared" si="53"/>
        <v>0.500290237483416</v>
      </c>
      <c r="AO222" s="62">
        <f t="shared" si="48"/>
        <v>0.20029023748341596</v>
      </c>
      <c r="AP222" s="62">
        <f t="shared" si="54"/>
        <v>0.45404948075124063</v>
      </c>
      <c r="AQ222" s="62">
        <f t="shared" si="55"/>
        <v>0.0878489607719979</v>
      </c>
      <c r="AR222" s="62">
        <f t="shared" si="56"/>
        <v>0.17999649808383256</v>
      </c>
      <c r="AS222" s="139">
        <f t="shared" si="49"/>
        <v>0.49050000000000005</v>
      </c>
      <c r="AT222" s="62">
        <f t="shared" si="57"/>
        <v>0.5783489607719979</v>
      </c>
      <c r="AU222" s="62">
        <f t="shared" si="58"/>
        <v>-0.2822685758237457</v>
      </c>
      <c r="AV222" s="62">
        <f t="shared" si="59"/>
        <v>-0.10227207773991315</v>
      </c>
      <c r="AW222" s="13">
        <f t="shared" si="51"/>
        <v>2.132948581272415</v>
      </c>
      <c r="AX222" s="98">
        <f t="shared" si="50"/>
        <v>2.94577439060033</v>
      </c>
    </row>
    <row r="223" spans="32:50" ht="12.75">
      <c r="AF223" s="98"/>
      <c r="AG223" s="94">
        <v>188</v>
      </c>
      <c r="AH223" s="62">
        <f t="shared" si="43"/>
        <v>0.5496</v>
      </c>
      <c r="AI223" s="62">
        <f t="shared" si="44"/>
        <v>0.4504</v>
      </c>
      <c r="AJ223" s="62">
        <f t="shared" si="45"/>
        <v>0.7573524592629903</v>
      </c>
      <c r="AK223" s="62">
        <f t="shared" si="46"/>
        <v>0.5813259326746056</v>
      </c>
      <c r="AL223" s="62">
        <f t="shared" si="47"/>
        <v>0.2186740673253944</v>
      </c>
      <c r="AM223" s="62">
        <f t="shared" si="52"/>
        <v>0.4504</v>
      </c>
      <c r="AN223" s="62">
        <f t="shared" si="53"/>
        <v>0.5006780479715794</v>
      </c>
      <c r="AO223" s="62">
        <f t="shared" si="48"/>
        <v>0.20067804797157945</v>
      </c>
      <c r="AP223" s="62">
        <f t="shared" si="54"/>
        <v>0.45198921119067975</v>
      </c>
      <c r="AQ223" s="62">
        <f t="shared" si="55"/>
        <v>0.0876473117817957</v>
      </c>
      <c r="AR223" s="62">
        <f t="shared" si="56"/>
        <v>0.18052597507037108</v>
      </c>
      <c r="AS223" s="139">
        <f t="shared" si="49"/>
        <v>0.49050000000000005</v>
      </c>
      <c r="AT223" s="62">
        <f t="shared" si="57"/>
        <v>0.5781473117817958</v>
      </c>
      <c r="AU223" s="62">
        <f t="shared" si="58"/>
        <v>-0.28069676771884583</v>
      </c>
      <c r="AV223" s="62">
        <f t="shared" si="59"/>
        <v>-0.10017079264847475</v>
      </c>
      <c r="AW223" s="13">
        <f t="shared" si="51"/>
        <v>2.1090475050853392</v>
      </c>
      <c r="AX223" s="98">
        <f t="shared" si="50"/>
        <v>2.9791577913866605</v>
      </c>
    </row>
    <row r="224" spans="32:50" ht="12.75">
      <c r="AF224" s="98"/>
      <c r="AG224" s="94">
        <v>189</v>
      </c>
      <c r="AH224" s="62">
        <f t="shared" si="43"/>
        <v>0.5488</v>
      </c>
      <c r="AI224" s="62">
        <f t="shared" si="44"/>
        <v>0.4512</v>
      </c>
      <c r="AJ224" s="62">
        <f t="shared" si="45"/>
        <v>0.755977188594936</v>
      </c>
      <c r="AK224" s="62">
        <f t="shared" si="46"/>
        <v>0.5820812314445468</v>
      </c>
      <c r="AL224" s="62">
        <f t="shared" si="47"/>
        <v>0.21791876855545322</v>
      </c>
      <c r="AM224" s="62">
        <f t="shared" si="52"/>
        <v>0.45120000000000005</v>
      </c>
      <c r="AN224" s="62">
        <f t="shared" si="53"/>
        <v>0.5010688871689453</v>
      </c>
      <c r="AO224" s="62">
        <f t="shared" si="48"/>
        <v>0.20106888716894528</v>
      </c>
      <c r="AP224" s="62">
        <f t="shared" si="54"/>
        <v>0.44993588646629196</v>
      </c>
      <c r="AQ224" s="62">
        <f t="shared" si="55"/>
        <v>0.08744642784395884</v>
      </c>
      <c r="AR224" s="62">
        <f t="shared" si="56"/>
        <v>0.18105750369617205</v>
      </c>
      <c r="AS224" s="139">
        <f t="shared" si="49"/>
        <v>0.49050000000000005</v>
      </c>
      <c r="AT224" s="62">
        <f t="shared" si="57"/>
        <v>0.5779464278439589</v>
      </c>
      <c r="AU224" s="62">
        <f t="shared" si="58"/>
        <v>-0.27913425054693847</v>
      </c>
      <c r="AV224" s="62">
        <f t="shared" si="59"/>
        <v>-0.09807674685076642</v>
      </c>
      <c r="AW224" s="13">
        <f t="shared" si="51"/>
        <v>2.085035618549256</v>
      </c>
      <c r="AX224" s="98">
        <f t="shared" si="50"/>
        <v>3.0134666531746617</v>
      </c>
    </row>
    <row r="225" spans="32:50" ht="12.75">
      <c r="AF225" s="98"/>
      <c r="AG225" s="94">
        <v>190</v>
      </c>
      <c r="AH225" s="62">
        <f t="shared" si="43"/>
        <v>0.548</v>
      </c>
      <c r="AI225" s="62">
        <f t="shared" si="44"/>
        <v>0.45199999999999996</v>
      </c>
      <c r="AJ225" s="62">
        <f t="shared" si="45"/>
        <v>0.7546036988485378</v>
      </c>
      <c r="AK225" s="62">
        <f t="shared" si="46"/>
        <v>0.5828344533398827</v>
      </c>
      <c r="AL225" s="62">
        <f t="shared" si="47"/>
        <v>0.21716554666011734</v>
      </c>
      <c r="AM225" s="62">
        <f t="shared" si="52"/>
        <v>0.45199999999999985</v>
      </c>
      <c r="AN225" s="62">
        <f t="shared" si="53"/>
        <v>0.501462735062325</v>
      </c>
      <c r="AO225" s="62">
        <f t="shared" si="48"/>
        <v>0.20146273506232498</v>
      </c>
      <c r="AP225" s="62">
        <f t="shared" si="54"/>
        <v>0.4478895042263153</v>
      </c>
      <c r="AQ225" s="62">
        <f t="shared" si="55"/>
        <v>0.08724629355761514</v>
      </c>
      <c r="AR225" s="62">
        <f t="shared" si="56"/>
        <v>0.1815910732366847</v>
      </c>
      <c r="AS225" s="139">
        <f t="shared" si="49"/>
        <v>0.49050000000000005</v>
      </c>
      <c r="AT225" s="62">
        <f t="shared" si="57"/>
        <v>0.5777462935576152</v>
      </c>
      <c r="AU225" s="62">
        <f t="shared" si="58"/>
        <v>-0.2775809506002127</v>
      </c>
      <c r="AV225" s="62">
        <f t="shared" si="59"/>
        <v>-0.09598987736352801</v>
      </c>
      <c r="AW225" s="13">
        <f t="shared" si="51"/>
        <v>2.060907495825758</v>
      </c>
      <c r="AX225" s="98">
        <f t="shared" si="50"/>
        <v>3.0487468845184917</v>
      </c>
    </row>
    <row r="226" spans="32:50" ht="12.75">
      <c r="AF226" s="98"/>
      <c r="AG226" s="94">
        <v>191</v>
      </c>
      <c r="AH226" s="62">
        <f t="shared" si="43"/>
        <v>0.5472</v>
      </c>
      <c r="AI226" s="62">
        <f t="shared" si="44"/>
        <v>0.4528</v>
      </c>
      <c r="AJ226" s="62">
        <f t="shared" si="45"/>
        <v>0.7532319805419507</v>
      </c>
      <c r="AK226" s="62">
        <f t="shared" si="46"/>
        <v>0.5835856064023512</v>
      </c>
      <c r="AL226" s="62">
        <f t="shared" si="47"/>
        <v>0.2164143935976488</v>
      </c>
      <c r="AM226" s="62">
        <f t="shared" si="52"/>
        <v>0.4528</v>
      </c>
      <c r="AN226" s="62">
        <f t="shared" si="53"/>
        <v>0.5018595717491479</v>
      </c>
      <c r="AO226" s="62">
        <f t="shared" si="48"/>
        <v>0.20185957174914787</v>
      </c>
      <c r="AP226" s="62">
        <f t="shared" si="54"/>
        <v>0.4458500618133364</v>
      </c>
      <c r="AQ226" s="62">
        <f t="shared" si="55"/>
        <v>0.08704689373506423</v>
      </c>
      <c r="AR226" s="62">
        <f t="shared" si="56"/>
        <v>0.18212667294448062</v>
      </c>
      <c r="AS226" s="139">
        <f t="shared" si="49"/>
        <v>0.49050000000000005</v>
      </c>
      <c r="AT226" s="62">
        <f t="shared" si="57"/>
        <v>0.5775468937350643</v>
      </c>
      <c r="AU226" s="62">
        <f t="shared" si="58"/>
        <v>-0.27603679501298506</v>
      </c>
      <c r="AV226" s="62">
        <f t="shared" si="59"/>
        <v>-0.09391012206850444</v>
      </c>
      <c r="AW226" s="13">
        <f t="shared" si="51"/>
        <v>2.0366574551451335</v>
      </c>
      <c r="AX226" s="98">
        <f t="shared" si="50"/>
        <v>3.0850476555626005</v>
      </c>
    </row>
    <row r="227" spans="32:50" ht="12.75">
      <c r="AF227" s="98"/>
      <c r="AG227" s="94">
        <v>192</v>
      </c>
      <c r="AH227" s="62">
        <f t="shared" si="43"/>
        <v>0.5464</v>
      </c>
      <c r="AI227" s="62">
        <f t="shared" si="44"/>
        <v>0.4536</v>
      </c>
      <c r="AJ227" s="62">
        <f t="shared" si="45"/>
        <v>0.7518620242676266</v>
      </c>
      <c r="AK227" s="62">
        <f t="shared" si="46"/>
        <v>0.5843346986103085</v>
      </c>
      <c r="AL227" s="62">
        <f t="shared" si="47"/>
        <v>0.21566530138969153</v>
      </c>
      <c r="AM227" s="62">
        <f t="shared" si="52"/>
        <v>0.4536</v>
      </c>
      <c r="AN227" s="62">
        <f t="shared" si="53"/>
        <v>0.5022593774371032</v>
      </c>
      <c r="AO227" s="62">
        <f t="shared" si="48"/>
        <v>0.20225937743710326</v>
      </c>
      <c r="AP227" s="62">
        <f t="shared" si="54"/>
        <v>0.44381755626801794</v>
      </c>
      <c r="AQ227" s="62">
        <f t="shared" si="55"/>
        <v>0.08684821340011063</v>
      </c>
      <c r="AR227" s="62">
        <f t="shared" si="56"/>
        <v>0.18266429205089166</v>
      </c>
      <c r="AS227" s="139">
        <f t="shared" si="49"/>
        <v>0.49050000000000005</v>
      </c>
      <c r="AT227" s="62">
        <f t="shared" si="57"/>
        <v>0.5773482134001107</v>
      </c>
      <c r="AU227" s="62">
        <f t="shared" si="58"/>
        <v>-0.27450171174985627</v>
      </c>
      <c r="AV227" s="62">
        <f t="shared" si="59"/>
        <v>-0.09183741969896461</v>
      </c>
      <c r="AW227" s="13">
        <f t="shared" si="51"/>
        <v>2.0122795397663964</v>
      </c>
      <c r="AX227" s="98">
        <f t="shared" si="50"/>
        <v>3.1224217028559536</v>
      </c>
    </row>
    <row r="228" spans="32:50" ht="12.75">
      <c r="AF228" s="98"/>
      <c r="AG228" s="94">
        <v>193</v>
      </c>
      <c r="AH228" s="62">
        <f aca="true" t="shared" si="60" ref="AH228:AH291">$AC$38-AI228</f>
        <v>0.5456</v>
      </c>
      <c r="AI228" s="62">
        <f aca="true" t="shared" si="61" ref="AI228:AI291">$AC$45+AG228*$AI$33</f>
        <v>0.4544</v>
      </c>
      <c r="AJ228" s="62">
        <f aca="true" t="shared" si="62" ref="AJ228:AJ291">ASIN(AH228/$AC$53)</f>
        <v>0.7504938206914862</v>
      </c>
      <c r="AK228" s="62">
        <f aca="true" t="shared" si="63" ref="AK228:AK291">$AC$53*COS(AJ228)</f>
        <v>0.5850817378794181</v>
      </c>
      <c r="AL228" s="62">
        <f aca="true" t="shared" si="64" ref="AL228:AL291">$AC$53-AK228</f>
        <v>0.21491826212058196</v>
      </c>
      <c r="AM228" s="62">
        <f t="shared" si="52"/>
        <v>0.45440000000000014</v>
      </c>
      <c r="AN228" s="62">
        <f t="shared" si="53"/>
        <v>0.5026621324437831</v>
      </c>
      <c r="AO228" s="62">
        <f aca="true" t="shared" si="65" ref="AO228:AO291">$AC$44*(AN228-$AC$45)</f>
        <v>0.20266213244378312</v>
      </c>
      <c r="AP228" s="62">
        <f t="shared" si="54"/>
        <v>0.44179198433281686</v>
      </c>
      <c r="AQ228" s="62">
        <f t="shared" si="55"/>
        <v>0.0866502377863928</v>
      </c>
      <c r="AR228" s="62">
        <f t="shared" si="56"/>
        <v>0.1832039197676269</v>
      </c>
      <c r="AS228" s="139">
        <f aca="true" t="shared" si="66" ref="AS228:AS291">$AC$40*$AC$37</f>
        <v>0.49050000000000005</v>
      </c>
      <c r="AT228" s="62">
        <f t="shared" si="57"/>
        <v>0.5771502377863929</v>
      </c>
      <c r="AU228" s="62">
        <f t="shared" si="58"/>
        <v>-0.2729756295940408</v>
      </c>
      <c r="AV228" s="62">
        <f t="shared" si="59"/>
        <v>-0.08977170982641391</v>
      </c>
      <c r="AW228" s="13">
        <f t="shared" si="51"/>
        <v>1.9877674971287402</v>
      </c>
      <c r="AX228" s="98">
        <f aca="true" t="shared" si="67" ref="AX228:AX291">2*PI()/AW228</f>
        <v>3.1609256697553536</v>
      </c>
    </row>
    <row r="229" spans="32:50" ht="12.75">
      <c r="AF229" s="98"/>
      <c r="AG229" s="94">
        <v>194</v>
      </c>
      <c r="AH229" s="62">
        <f t="shared" si="60"/>
        <v>0.5448</v>
      </c>
      <c r="AI229" s="62">
        <f t="shared" si="61"/>
        <v>0.4552</v>
      </c>
      <c r="AJ229" s="62">
        <f t="shared" si="62"/>
        <v>0.7491273605521072</v>
      </c>
      <c r="AK229" s="62">
        <f t="shared" si="63"/>
        <v>0.5858267320633295</v>
      </c>
      <c r="AL229" s="62">
        <f t="shared" si="64"/>
        <v>0.21417326793667057</v>
      </c>
      <c r="AM229" s="62">
        <f t="shared" si="52"/>
        <v>0.45520000000000005</v>
      </c>
      <c r="AN229" s="62">
        <f t="shared" si="53"/>
        <v>0.5030678171963229</v>
      </c>
      <c r="AO229" s="62">
        <f t="shared" si="65"/>
        <v>0.2030678171963229</v>
      </c>
      <c r="AP229" s="62">
        <f t="shared" si="54"/>
        <v>0.4397733424557006</v>
      </c>
      <c r="AQ229" s="62">
        <f t="shared" si="55"/>
        <v>0.08645295233570907</v>
      </c>
      <c r="AR229" s="62">
        <f t="shared" si="56"/>
        <v>0.18374554528836562</v>
      </c>
      <c r="AS229" s="139">
        <f t="shared" si="66"/>
        <v>0.49050000000000005</v>
      </c>
      <c r="AT229" s="62">
        <f t="shared" si="57"/>
        <v>0.5769529523357091</v>
      </c>
      <c r="AU229" s="62">
        <f t="shared" si="58"/>
        <v>-0.271458478135872</v>
      </c>
      <c r="AV229" s="62">
        <f t="shared" si="59"/>
        <v>-0.08771293284750636</v>
      </c>
      <c r="AW229" s="13">
        <f aca="true" t="shared" si="68" ref="AW229:AW292">SQRT(ABS(AV229/($AC$40*AI229)))</f>
        <v>1.9631147559797084</v>
      </c>
      <c r="AX229" s="98">
        <f t="shared" si="67"/>
        <v>3.200620487437532</v>
      </c>
    </row>
    <row r="230" spans="32:50" ht="12.75">
      <c r="AF230" s="98"/>
      <c r="AG230" s="94">
        <v>195</v>
      </c>
      <c r="AH230" s="62">
        <f t="shared" si="60"/>
        <v>0.544</v>
      </c>
      <c r="AI230" s="62">
        <f t="shared" si="61"/>
        <v>0.45599999999999996</v>
      </c>
      <c r="AJ230" s="62">
        <f t="shared" si="62"/>
        <v>0.7477626346599207</v>
      </c>
      <c r="AK230" s="62">
        <f t="shared" si="63"/>
        <v>0.5865696889543476</v>
      </c>
      <c r="AL230" s="62">
        <f t="shared" si="64"/>
        <v>0.21343031104565247</v>
      </c>
      <c r="AM230" s="62">
        <f t="shared" si="52"/>
        <v>0.45599999999999996</v>
      </c>
      <c r="AN230" s="62">
        <f t="shared" si="53"/>
        <v>0.5034764122310438</v>
      </c>
      <c r="AO230" s="62">
        <f t="shared" si="65"/>
        <v>0.2034764122310438</v>
      </c>
      <c r="AP230" s="62">
        <f t="shared" si="54"/>
        <v>0.43776162679385333</v>
      </c>
      <c r="AQ230" s="62">
        <f t="shared" si="55"/>
        <v>0.08625634269634083</v>
      </c>
      <c r="AR230" s="62">
        <f t="shared" si="56"/>
        <v>0.18428915779032978</v>
      </c>
      <c r="AS230" s="139">
        <f t="shared" si="66"/>
        <v>0.49050000000000005</v>
      </c>
      <c r="AT230" s="62">
        <f t="shared" si="57"/>
        <v>0.5767563426963409</v>
      </c>
      <c r="AU230" s="62">
        <f t="shared" si="58"/>
        <v>-0.26995018776147583</v>
      </c>
      <c r="AV230" s="62">
        <f t="shared" si="59"/>
        <v>-0.08566102997114605</v>
      </c>
      <c r="AW230" s="13">
        <f t="shared" si="68"/>
        <v>1.9383144012344131</v>
      </c>
      <c r="AX230" s="98">
        <f t="shared" si="67"/>
        <v>3.2415718023753772</v>
      </c>
    </row>
    <row r="231" spans="32:50" ht="12.75">
      <c r="AF231" s="98"/>
      <c r="AG231" s="94">
        <v>196</v>
      </c>
      <c r="AH231" s="62">
        <f t="shared" si="60"/>
        <v>0.5432</v>
      </c>
      <c r="AI231" s="62">
        <f t="shared" si="61"/>
        <v>0.4568</v>
      </c>
      <c r="AJ231" s="62">
        <f t="shared" si="62"/>
        <v>0.7463996338964208</v>
      </c>
      <c r="AK231" s="62">
        <f t="shared" si="63"/>
        <v>0.5873106162840921</v>
      </c>
      <c r="AL231" s="62">
        <f t="shared" si="64"/>
        <v>0.21268938371590795</v>
      </c>
      <c r="AM231" s="62">
        <f aca="true" t="shared" si="69" ref="AM231:AM294">$AC$38-$AC$53*SIN(AJ231)</f>
        <v>0.4568</v>
      </c>
      <c r="AN231" s="62">
        <f aca="true" t="shared" si="70" ref="AN231:AN294">SQRT(AL231^2+AM231^2)</f>
        <v>0.5038878981930929</v>
      </c>
      <c r="AO231" s="62">
        <f t="shared" si="65"/>
        <v>0.2038878981930929</v>
      </c>
      <c r="AP231" s="62">
        <f aca="true" t="shared" si="71" ref="AP231:AP294">ASIN(AL231/AN231)</f>
        <v>0.435756833217378</v>
      </c>
      <c r="AQ231" s="62">
        <f aca="true" t="shared" si="72" ref="AQ231:AQ294">AO231*SIN(AP231)</f>
        <v>0.08606039472137325</v>
      </c>
      <c r="AR231" s="62">
        <f aca="true" t="shared" si="73" ref="AR231:AR294">AO231*COS(AP231)</f>
        <v>0.18483474643583236</v>
      </c>
      <c r="AS231" s="139">
        <f t="shared" si="66"/>
        <v>0.49050000000000005</v>
      </c>
      <c r="AT231" s="62">
        <f aca="true" t="shared" si="74" ref="AT231:AT294">AS231+AQ231</f>
        <v>0.5765603947213733</v>
      </c>
      <c r="AU231" s="62">
        <f aca="true" t="shared" si="75" ref="AU231:AU294">-AT231*TAN(AP231)</f>
        <v>-0.26845068964161456</v>
      </c>
      <c r="AV231" s="62">
        <f aca="true" t="shared" si="76" ref="AV231:AV294">AR231+AU231</f>
        <v>-0.0836159432057822</v>
      </c>
      <c r="AW231" s="13">
        <f t="shared" si="68"/>
        <v>1.913359146284349</v>
      </c>
      <c r="AX231" s="98">
        <f t="shared" si="67"/>
        <v>3.283850457129927</v>
      </c>
    </row>
    <row r="232" spans="32:50" ht="12.75">
      <c r="AF232" s="98"/>
      <c r="AG232" s="94">
        <v>197</v>
      </c>
      <c r="AH232" s="62">
        <f t="shared" si="60"/>
        <v>0.5424</v>
      </c>
      <c r="AI232" s="62">
        <f t="shared" si="61"/>
        <v>0.4576</v>
      </c>
      <c r="AJ232" s="62">
        <f t="shared" si="62"/>
        <v>0.7450383492133859</v>
      </c>
      <c r="AK232" s="62">
        <f t="shared" si="63"/>
        <v>0.5880495217241487</v>
      </c>
      <c r="AL232" s="62">
        <f t="shared" si="64"/>
        <v>0.21195047827585134</v>
      </c>
      <c r="AM232" s="62">
        <f t="shared" si="69"/>
        <v>0.4576</v>
      </c>
      <c r="AN232" s="62">
        <f t="shared" si="70"/>
        <v>0.504302255836083</v>
      </c>
      <c r="AO232" s="62">
        <f t="shared" si="65"/>
        <v>0.20430225583608302</v>
      </c>
      <c r="AP232" s="62">
        <f t="shared" si="71"/>
        <v>0.4337589573129875</v>
      </c>
      <c r="AQ232" s="62">
        <f t="shared" si="72"/>
        <v>0.08586509446701321</v>
      </c>
      <c r="AR232" s="62">
        <f t="shared" si="73"/>
        <v>0.18538230037380382</v>
      </c>
      <c r="AS232" s="139">
        <f t="shared" si="66"/>
        <v>0.49050000000000005</v>
      </c>
      <c r="AT232" s="62">
        <f t="shared" si="74"/>
        <v>0.5763650944670132</v>
      </c>
      <c r="AU232" s="62">
        <f t="shared" si="75"/>
        <v>-0.2669599157206943</v>
      </c>
      <c r="AV232" s="62">
        <f t="shared" si="76"/>
        <v>-0.08157761534689045</v>
      </c>
      <c r="AW232" s="13">
        <f t="shared" si="68"/>
        <v>1.8882413024320401</v>
      </c>
      <c r="AX232" s="98">
        <f t="shared" si="67"/>
        <v>3.327533032503257</v>
      </c>
    </row>
    <row r="233" spans="32:50" ht="12.75">
      <c r="AF233" s="98"/>
      <c r="AG233" s="94">
        <v>198</v>
      </c>
      <c r="AH233" s="62">
        <f t="shared" si="60"/>
        <v>0.5416</v>
      </c>
      <c r="AI233" s="62">
        <f t="shared" si="61"/>
        <v>0.45840000000000003</v>
      </c>
      <c r="AJ233" s="62">
        <f t="shared" si="62"/>
        <v>0.7436787716321074</v>
      </c>
      <c r="AK233" s="62">
        <f t="shared" si="63"/>
        <v>0.5887864128867106</v>
      </c>
      <c r="AL233" s="62">
        <f t="shared" si="64"/>
        <v>0.2112135871132894</v>
      </c>
      <c r="AM233" s="62">
        <f t="shared" si="69"/>
        <v>0.45840000000000003</v>
      </c>
      <c r="AN233" s="62">
        <f t="shared" si="70"/>
        <v>0.5047194660217328</v>
      </c>
      <c r="AO233" s="62">
        <f t="shared" si="65"/>
        <v>0.2047194660217328</v>
      </c>
      <c r="AP233" s="62">
        <f t="shared" si="71"/>
        <v>0.4317679943876876</v>
      </c>
      <c r="AQ233" s="62">
        <f t="shared" si="72"/>
        <v>0.08567042819090614</v>
      </c>
      <c r="AR233" s="62">
        <f t="shared" si="73"/>
        <v>0.18593180874129686</v>
      </c>
      <c r="AS233" s="139">
        <f t="shared" si="66"/>
        <v>0.49050000000000005</v>
      </c>
      <c r="AT233" s="62">
        <f t="shared" si="74"/>
        <v>0.5761704281909061</v>
      </c>
      <c r="AU233" s="62">
        <f t="shared" si="75"/>
        <v>-0.26547779870593635</v>
      </c>
      <c r="AV233" s="62">
        <f t="shared" si="76"/>
        <v>-0.07954598996463949</v>
      </c>
      <c r="AW233" s="13">
        <f t="shared" si="68"/>
        <v>1.8629527450781977</v>
      </c>
      <c r="AX233" s="98">
        <f t="shared" si="67"/>
        <v>3.3727024605317344</v>
      </c>
    </row>
    <row r="234" spans="32:50" ht="12.75">
      <c r="AF234" s="98"/>
      <c r="AG234" s="94">
        <v>199</v>
      </c>
      <c r="AH234" s="62">
        <f t="shared" si="60"/>
        <v>0.5408</v>
      </c>
      <c r="AI234" s="62">
        <f t="shared" si="61"/>
        <v>0.4592</v>
      </c>
      <c r="AJ234" s="62">
        <f t="shared" si="62"/>
        <v>0.7423208922426333</v>
      </c>
      <c r="AK234" s="62">
        <f t="shared" si="63"/>
        <v>0.5895212973252112</v>
      </c>
      <c r="AL234" s="62">
        <f t="shared" si="64"/>
        <v>0.21047870267478885</v>
      </c>
      <c r="AM234" s="62">
        <f t="shared" si="69"/>
        <v>0.45920000000000005</v>
      </c>
      <c r="AN234" s="62">
        <f t="shared" si="70"/>
        <v>0.5051395097195054</v>
      </c>
      <c r="AO234" s="62">
        <f t="shared" si="65"/>
        <v>0.2051395097195054</v>
      </c>
      <c r="AP234" s="62">
        <f t="shared" si="71"/>
        <v>0.4297839394724505</v>
      </c>
      <c r="AQ234" s="62">
        <f t="shared" si="72"/>
        <v>0.08547638235045087</v>
      </c>
      <c r="AR234" s="62">
        <f t="shared" si="73"/>
        <v>0.18648326066496848</v>
      </c>
      <c r="AS234" s="139">
        <f t="shared" si="66"/>
        <v>0.49050000000000005</v>
      </c>
      <c r="AT234" s="62">
        <f t="shared" si="74"/>
        <v>0.5759763823504509</v>
      </c>
      <c r="AU234" s="62">
        <f t="shared" si="75"/>
        <v>-0.26400427205670957</v>
      </c>
      <c r="AV234" s="62">
        <f t="shared" si="76"/>
        <v>-0.07752101139174108</v>
      </c>
      <c r="AW234" s="13">
        <f t="shared" si="68"/>
        <v>1.837484876229461</v>
      </c>
      <c r="AX234" s="98">
        <f t="shared" si="67"/>
        <v>3.4194487195305525</v>
      </c>
    </row>
    <row r="235" spans="32:50" ht="12.75">
      <c r="AF235" s="98"/>
      <c r="AG235" s="94">
        <v>200</v>
      </c>
      <c r="AH235" s="62">
        <f t="shared" si="60"/>
        <v>0.54</v>
      </c>
      <c r="AI235" s="62">
        <f t="shared" si="61"/>
        <v>0.45999999999999996</v>
      </c>
      <c r="AJ235" s="62">
        <f t="shared" si="62"/>
        <v>0.74096470220302</v>
      </c>
      <c r="AK235" s="62">
        <f t="shared" si="63"/>
        <v>0.5902541825349482</v>
      </c>
      <c r="AL235" s="62">
        <f t="shared" si="64"/>
        <v>0.20974581746505183</v>
      </c>
      <c r="AM235" s="62">
        <f t="shared" si="69"/>
        <v>0.45999999999999996</v>
      </c>
      <c r="AN235" s="62">
        <f t="shared" si="70"/>
        <v>0.5055623680062459</v>
      </c>
      <c r="AO235" s="62">
        <f t="shared" si="65"/>
        <v>0.2055623680062459</v>
      </c>
      <c r="AP235" s="62">
        <f t="shared" si="71"/>
        <v>0.42780678732587785</v>
      </c>
      <c r="AQ235" s="62">
        <f t="shared" si="72"/>
        <v>0.08528294360111312</v>
      </c>
      <c r="AR235" s="62">
        <f t="shared" si="73"/>
        <v>0.18703664526253838</v>
      </c>
      <c r="AS235" s="139">
        <f t="shared" si="66"/>
        <v>0.49050000000000005</v>
      </c>
      <c r="AT235" s="62">
        <f t="shared" si="74"/>
        <v>0.5757829436011132</v>
      </c>
      <c r="AU235" s="62">
        <f t="shared" si="75"/>
        <v>-0.2625392699740203</v>
      </c>
      <c r="AV235" s="62">
        <f t="shared" si="76"/>
        <v>-0.07550262471148189</v>
      </c>
      <c r="AW235" s="13">
        <f t="shared" si="68"/>
        <v>1.8118285828252878</v>
      </c>
      <c r="AX235" s="98">
        <f t="shared" si="67"/>
        <v>3.4678696244993863</v>
      </c>
    </row>
    <row r="236" spans="32:50" ht="12.75">
      <c r="AF236" s="98"/>
      <c r="AG236" s="94">
        <v>201</v>
      </c>
      <c r="AH236" s="62">
        <f t="shared" si="60"/>
        <v>0.5392</v>
      </c>
      <c r="AI236" s="62">
        <f t="shared" si="61"/>
        <v>0.4608</v>
      </c>
      <c r="AJ236" s="62">
        <f t="shared" si="62"/>
        <v>0.7396101927385944</v>
      </c>
      <c r="AK236" s="62">
        <f t="shared" si="63"/>
        <v>0.5909850759536995</v>
      </c>
      <c r="AL236" s="62">
        <f t="shared" si="64"/>
        <v>0.2090149240463005</v>
      </c>
      <c r="AM236" s="62">
        <f t="shared" si="69"/>
        <v>0.4608</v>
      </c>
      <c r="AN236" s="62">
        <f t="shared" si="70"/>
        <v>0.50598802206582</v>
      </c>
      <c r="AO236" s="62">
        <f t="shared" si="65"/>
        <v>0.20598802206582006</v>
      </c>
      <c r="AP236" s="62">
        <f t="shared" si="71"/>
        <v>0.425836532437851</v>
      </c>
      <c r="AQ236" s="62">
        <f t="shared" si="72"/>
        <v>0.08509009879473871</v>
      </c>
      <c r="AR236" s="62">
        <f t="shared" si="73"/>
        <v>0.187591951644228</v>
      </c>
      <c r="AS236" s="139">
        <f t="shared" si="66"/>
        <v>0.49050000000000005</v>
      </c>
      <c r="AT236" s="62">
        <f t="shared" si="74"/>
        <v>0.5755900987947388</v>
      </c>
      <c r="AU236" s="62">
        <f t="shared" si="75"/>
        <v>-0.26108272739015825</v>
      </c>
      <c r="AV236" s="62">
        <f t="shared" si="76"/>
        <v>-0.07349077574593024</v>
      </c>
      <c r="AW236" s="13">
        <f t="shared" si="68"/>
        <v>1.7859741902998238</v>
      </c>
      <c r="AX236" s="98">
        <f t="shared" si="67"/>
        <v>3.5180717287548173</v>
      </c>
    </row>
    <row r="237" spans="32:50" ht="12.75">
      <c r="AF237" s="98"/>
      <c r="AG237" s="94">
        <v>202</v>
      </c>
      <c r="AH237" s="62">
        <f t="shared" si="60"/>
        <v>0.5384</v>
      </c>
      <c r="AI237" s="62">
        <f t="shared" si="61"/>
        <v>0.4616</v>
      </c>
      <c r="AJ237" s="62">
        <f t="shared" si="62"/>
        <v>0.7382573551412278</v>
      </c>
      <c r="AK237" s="62">
        <f t="shared" si="63"/>
        <v>0.5917139849623296</v>
      </c>
      <c r="AL237" s="62">
        <f t="shared" si="64"/>
        <v>0.2082860150376704</v>
      </c>
      <c r="AM237" s="62">
        <f t="shared" si="69"/>
        <v>0.4616</v>
      </c>
      <c r="AN237" s="62">
        <f t="shared" si="70"/>
        <v>0.5064164531887493</v>
      </c>
      <c r="AO237" s="62">
        <f t="shared" si="65"/>
        <v>0.2064164531887493</v>
      </c>
      <c r="AP237" s="62">
        <f t="shared" si="71"/>
        <v>0.4238731690331735</v>
      </c>
      <c r="AQ237" s="62">
        <f t="shared" si="72"/>
        <v>0.08489783497786559</v>
      </c>
      <c r="AR237" s="62">
        <f t="shared" si="73"/>
        <v>0.1881491689141736</v>
      </c>
      <c r="AS237" s="139">
        <f t="shared" si="66"/>
        <v>0.49050000000000005</v>
      </c>
      <c r="AT237" s="62">
        <f t="shared" si="74"/>
        <v>0.5753978349778657</v>
      </c>
      <c r="AU237" s="62">
        <f t="shared" si="75"/>
        <v>-0.25963457995849815</v>
      </c>
      <c r="AV237" s="62">
        <f t="shared" si="76"/>
        <v>-0.07148541104432454</v>
      </c>
      <c r="AW237" s="13">
        <f t="shared" si="68"/>
        <v>1.7599114106958897</v>
      </c>
      <c r="AX237" s="98">
        <f t="shared" si="67"/>
        <v>3.570171355781562</v>
      </c>
    </row>
    <row r="238" spans="32:50" ht="12.75">
      <c r="AF238" s="98"/>
      <c r="AG238" s="94">
        <v>203</v>
      </c>
      <c r="AH238" s="62">
        <f t="shared" si="60"/>
        <v>0.5376</v>
      </c>
      <c r="AI238" s="62">
        <f t="shared" si="61"/>
        <v>0.46240000000000003</v>
      </c>
      <c r="AJ238" s="62">
        <f t="shared" si="62"/>
        <v>0.7369061807686178</v>
      </c>
      <c r="AK238" s="62">
        <f t="shared" si="63"/>
        <v>0.5924409168853887</v>
      </c>
      <c r="AL238" s="62">
        <f t="shared" si="64"/>
        <v>0.20755908311461135</v>
      </c>
      <c r="AM238" s="62">
        <f t="shared" si="69"/>
        <v>0.46240000000000003</v>
      </c>
      <c r="AN238" s="62">
        <f t="shared" si="70"/>
        <v>0.5068476427718474</v>
      </c>
      <c r="AO238" s="62">
        <f t="shared" si="65"/>
        <v>0.20684764277184736</v>
      </c>
      <c r="AP238" s="62">
        <f t="shared" si="71"/>
        <v>0.42191669107519664</v>
      </c>
      <c r="AQ238" s="62">
        <f t="shared" si="72"/>
        <v>0.08470613939003604</v>
      </c>
      <c r="AR238" s="62">
        <f t="shared" si="73"/>
        <v>0.18870828617182014</v>
      </c>
      <c r="AS238" s="139">
        <f t="shared" si="66"/>
        <v>0.49050000000000005</v>
      </c>
      <c r="AT238" s="62">
        <f t="shared" si="74"/>
        <v>0.5752061393900361</v>
      </c>
      <c r="AU238" s="62">
        <f t="shared" si="75"/>
        <v>-0.2581947640434498</v>
      </c>
      <c r="AV238" s="62">
        <f t="shared" si="76"/>
        <v>-0.06948647787162968</v>
      </c>
      <c r="AW238" s="13">
        <f t="shared" si="68"/>
        <v>1.7336292845293522</v>
      </c>
      <c r="AX238" s="98">
        <f t="shared" si="67"/>
        <v>3.624295784138968</v>
      </c>
    </row>
    <row r="239" spans="32:50" ht="12.75">
      <c r="AF239" s="98"/>
      <c r="AG239" s="94">
        <v>204</v>
      </c>
      <c r="AH239" s="62">
        <f t="shared" si="60"/>
        <v>0.5367999999999999</v>
      </c>
      <c r="AI239" s="62">
        <f t="shared" si="61"/>
        <v>0.4632</v>
      </c>
      <c r="AJ239" s="62">
        <f t="shared" si="62"/>
        <v>0.7355566610435819</v>
      </c>
      <c r="AK239" s="62">
        <f t="shared" si="63"/>
        <v>0.5931658789917034</v>
      </c>
      <c r="AL239" s="62">
        <f t="shared" si="64"/>
        <v>0.20683412100829668</v>
      </c>
      <c r="AM239" s="62">
        <f t="shared" si="69"/>
        <v>0.46320000000000006</v>
      </c>
      <c r="AN239" s="62">
        <f t="shared" si="70"/>
        <v>0.5072815723178546</v>
      </c>
      <c r="AO239" s="62">
        <f t="shared" si="65"/>
        <v>0.20728157231785466</v>
      </c>
      <c r="AP239" s="62">
        <f t="shared" si="71"/>
        <v>0.41996709226943457</v>
      </c>
      <c r="AQ239" s="62">
        <f t="shared" si="72"/>
        <v>0.08451499946210869</v>
      </c>
      <c r="AR239" s="62">
        <f t="shared" si="73"/>
        <v>0.18926929251329117</v>
      </c>
      <c r="AS239" s="139">
        <f t="shared" si="66"/>
        <v>0.49050000000000005</v>
      </c>
      <c r="AT239" s="62">
        <f t="shared" si="74"/>
        <v>0.5750149994621088</v>
      </c>
      <c r="AU239" s="62">
        <f t="shared" si="75"/>
        <v>-0.25676321671056</v>
      </c>
      <c r="AV239" s="62">
        <f t="shared" si="76"/>
        <v>-0.06749392419726885</v>
      </c>
      <c r="AW239" s="13">
        <f t="shared" si="68"/>
        <v>1.707116115459345</v>
      </c>
      <c r="AX239" s="98">
        <f t="shared" si="67"/>
        <v>3.680584613009132</v>
      </c>
    </row>
    <row r="240" spans="32:50" ht="12.75">
      <c r="AF240" s="98"/>
      <c r="AG240" s="94">
        <v>205</v>
      </c>
      <c r="AH240" s="62">
        <f t="shared" si="60"/>
        <v>0.536</v>
      </c>
      <c r="AI240" s="62">
        <f t="shared" si="61"/>
        <v>0.46399999999999997</v>
      </c>
      <c r="AJ240" s="62">
        <f t="shared" si="62"/>
        <v>0.7342087874533589</v>
      </c>
      <c r="AK240" s="62">
        <f t="shared" si="63"/>
        <v>0.5938888784949589</v>
      </c>
      <c r="AL240" s="62">
        <f t="shared" si="64"/>
        <v>0.20611112150504118</v>
      </c>
      <c r="AM240" s="62">
        <f t="shared" si="69"/>
        <v>0.46399999999999997</v>
      </c>
      <c r="AN240" s="62">
        <f t="shared" si="70"/>
        <v>0.5077182234350721</v>
      </c>
      <c r="AO240" s="62">
        <f t="shared" si="65"/>
        <v>0.20771822343507212</v>
      </c>
      <c r="AP240" s="62">
        <f t="shared" si="71"/>
        <v>0.41802436606716586</v>
      </c>
      <c r="AQ240" s="62">
        <f t="shared" si="72"/>
        <v>0.08432440281457113</v>
      </c>
      <c r="AR240" s="62">
        <f t="shared" si="73"/>
        <v>0.18983217703273725</v>
      </c>
      <c r="AS240" s="139">
        <f t="shared" si="66"/>
        <v>0.49050000000000005</v>
      </c>
      <c r="AT240" s="62">
        <f t="shared" si="74"/>
        <v>0.5748244028145711</v>
      </c>
      <c r="AU240" s="62">
        <f t="shared" si="75"/>
        <v>-0.2553398757167604</v>
      </c>
      <c r="AV240" s="62">
        <f t="shared" si="76"/>
        <v>-0.06550769868402317</v>
      </c>
      <c r="AW240" s="13">
        <f t="shared" si="68"/>
        <v>1.68035939664631</v>
      </c>
      <c r="AX240" s="98">
        <f t="shared" si="67"/>
        <v>3.739191341875836</v>
      </c>
    </row>
    <row r="241" spans="32:50" ht="12.75">
      <c r="AF241" s="98"/>
      <c r="AG241" s="94">
        <v>206</v>
      </c>
      <c r="AH241" s="62">
        <f t="shared" si="60"/>
        <v>0.5352</v>
      </c>
      <c r="AI241" s="62">
        <f t="shared" si="61"/>
        <v>0.4648</v>
      </c>
      <c r="AJ241" s="62">
        <f t="shared" si="62"/>
        <v>0.7328625515489215</v>
      </c>
      <c r="AK241" s="62">
        <f t="shared" si="63"/>
        <v>0.5946099225542744</v>
      </c>
      <c r="AL241" s="62">
        <f t="shared" si="64"/>
        <v>0.20539007744572568</v>
      </c>
      <c r="AM241" s="62">
        <f t="shared" si="69"/>
        <v>0.4648</v>
      </c>
      <c r="AN241" s="62">
        <f t="shared" si="70"/>
        <v>0.5081575778369946</v>
      </c>
      <c r="AO241" s="62">
        <f t="shared" si="65"/>
        <v>0.20815757783699457</v>
      </c>
      <c r="AP241" s="62">
        <f t="shared" si="71"/>
        <v>0.416088505669018</v>
      </c>
      <c r="AQ241" s="62">
        <f t="shared" si="72"/>
        <v>0.08413433725585284</v>
      </c>
      <c r="AR241" s="62">
        <f t="shared" si="73"/>
        <v>0.19039692882366266</v>
      </c>
      <c r="AS241" s="139">
        <f t="shared" si="66"/>
        <v>0.49050000000000005</v>
      </c>
      <c r="AT241" s="62">
        <f t="shared" si="74"/>
        <v>0.5746343372558529</v>
      </c>
      <c r="AU241" s="62">
        <f t="shared" si="75"/>
        <v>-0.25392467950075925</v>
      </c>
      <c r="AV241" s="62">
        <f t="shared" si="76"/>
        <v>-0.0635277506770966</v>
      </c>
      <c r="AW241" s="13">
        <f t="shared" si="68"/>
        <v>1.6533457274688317</v>
      </c>
      <c r="AX241" s="98">
        <f t="shared" si="67"/>
        <v>3.800285205199488</v>
      </c>
    </row>
    <row r="242" spans="32:50" ht="12.75">
      <c r="AF242" s="98"/>
      <c r="AG242" s="94">
        <v>207</v>
      </c>
      <c r="AH242" s="62">
        <f t="shared" si="60"/>
        <v>0.5344</v>
      </c>
      <c r="AI242" s="62">
        <f t="shared" si="61"/>
        <v>0.4656</v>
      </c>
      <c r="AJ242" s="62">
        <f t="shared" si="62"/>
        <v>0.7315179449442978</v>
      </c>
      <c r="AK242" s="62">
        <f t="shared" si="63"/>
        <v>0.5953290182747688</v>
      </c>
      <c r="AL242" s="62">
        <f t="shared" si="64"/>
        <v>0.20467098172523124</v>
      </c>
      <c r="AM242" s="62">
        <f t="shared" si="69"/>
        <v>0.4656</v>
      </c>
      <c r="AN242" s="62">
        <f t="shared" si="70"/>
        <v>0.5085996173419421</v>
      </c>
      <c r="AO242" s="62">
        <f t="shared" si="65"/>
        <v>0.20859961734194216</v>
      </c>
      <c r="AP242" s="62">
        <f t="shared" si="71"/>
        <v>0.4141595040285425</v>
      </c>
      <c r="AQ242" s="62">
        <f t="shared" si="72"/>
        <v>0.08394479078063993</v>
      </c>
      <c r="AR242" s="62">
        <f t="shared" si="73"/>
        <v>0.190963536980229</v>
      </c>
      <c r="AS242" s="139">
        <f t="shared" si="66"/>
        <v>0.49050000000000005</v>
      </c>
      <c r="AT242" s="62">
        <f t="shared" si="74"/>
        <v>0.57444479078064</v>
      </c>
      <c r="AU242" s="62">
        <f t="shared" si="75"/>
        <v>-0.25251756717357954</v>
      </c>
      <c r="AV242" s="62">
        <f t="shared" si="76"/>
        <v>-0.06155403019335054</v>
      </c>
      <c r="AW242" s="13">
        <f t="shared" si="68"/>
        <v>1.626060719011957</v>
      </c>
      <c r="AX242" s="98">
        <f t="shared" si="67"/>
        <v>3.8640533122265186</v>
      </c>
    </row>
    <row r="243" spans="32:50" ht="12.75">
      <c r="AF243" s="98"/>
      <c r="AG243" s="94">
        <v>208</v>
      </c>
      <c r="AH243" s="62">
        <f t="shared" si="60"/>
        <v>0.5336</v>
      </c>
      <c r="AI243" s="62">
        <f t="shared" si="61"/>
        <v>0.46640000000000004</v>
      </c>
      <c r="AJ243" s="62">
        <f t="shared" si="62"/>
        <v>0.7301749593159008</v>
      </c>
      <c r="AK243" s="62">
        <f t="shared" si="63"/>
        <v>0.5960461727081218</v>
      </c>
      <c r="AL243" s="62">
        <f t="shared" si="64"/>
        <v>0.20395382729187828</v>
      </c>
      <c r="AM243" s="62">
        <f t="shared" si="69"/>
        <v>0.46640000000000004</v>
      </c>
      <c r="AN243" s="62">
        <f t="shared" si="70"/>
        <v>0.5090443238726912</v>
      </c>
      <c r="AO243" s="62">
        <f t="shared" si="65"/>
        <v>0.20904432387269117</v>
      </c>
      <c r="AP243" s="62">
        <f t="shared" si="71"/>
        <v>0.4122373538557684</v>
      </c>
      <c r="AQ243" s="62">
        <f t="shared" si="72"/>
        <v>0.0837557515681899</v>
      </c>
      <c r="AR243" s="62">
        <f t="shared" si="73"/>
        <v>0.19153199059853748</v>
      </c>
      <c r="AS243" s="139">
        <f t="shared" si="66"/>
        <v>0.49050000000000005</v>
      </c>
      <c r="AT243" s="62">
        <f t="shared" si="74"/>
        <v>0.57425575156819</v>
      </c>
      <c r="AU243" s="62">
        <f t="shared" si="75"/>
        <v>-0.25111847850923324</v>
      </c>
      <c r="AV243" s="62">
        <f t="shared" si="76"/>
        <v>-0.05958648791069576</v>
      </c>
      <c r="AW243" s="13">
        <f t="shared" si="68"/>
        <v>1.5984888864213858</v>
      </c>
      <c r="AX243" s="98">
        <f t="shared" si="67"/>
        <v>3.9307031538055024</v>
      </c>
    </row>
    <row r="244" spans="32:50" ht="12.75">
      <c r="AF244" s="98"/>
      <c r="AG244" s="94">
        <v>209</v>
      </c>
      <c r="AH244" s="62">
        <f t="shared" si="60"/>
        <v>0.5327999999999999</v>
      </c>
      <c r="AI244" s="62">
        <f t="shared" si="61"/>
        <v>0.4672</v>
      </c>
      <c r="AJ244" s="62">
        <f t="shared" si="62"/>
        <v>0.7288335864018692</v>
      </c>
      <c r="AK244" s="62">
        <f t="shared" si="63"/>
        <v>0.5967613928531236</v>
      </c>
      <c r="AL244" s="62">
        <f t="shared" si="64"/>
        <v>0.20323860714687647</v>
      </c>
      <c r="AM244" s="62">
        <f t="shared" si="69"/>
        <v>0.46720000000000006</v>
      </c>
      <c r="AN244" s="62">
        <f t="shared" si="70"/>
        <v>0.509491679456105</v>
      </c>
      <c r="AO244" s="62">
        <f t="shared" si="65"/>
        <v>0.20949167945610497</v>
      </c>
      <c r="AP244" s="62">
        <f t="shared" si="71"/>
        <v>0.41032204762074453</v>
      </c>
      <c r="AQ244" s="62">
        <f t="shared" si="72"/>
        <v>0.08356720798064943</v>
      </c>
      <c r="AR244" s="62">
        <f t="shared" si="73"/>
        <v>0.19210227877789038</v>
      </c>
      <c r="AS244" s="139">
        <f t="shared" si="66"/>
        <v>0.49050000000000005</v>
      </c>
      <c r="AT244" s="62">
        <f t="shared" si="74"/>
        <v>0.5740672079806495</v>
      </c>
      <c r="AU244" s="62">
        <f t="shared" si="75"/>
        <v>-0.24972735393553816</v>
      </c>
      <c r="AV244" s="62">
        <f t="shared" si="76"/>
        <v>-0.05762507515764778</v>
      </c>
      <c r="AW244" s="13">
        <f t="shared" si="68"/>
        <v>1.5706135258242382</v>
      </c>
      <c r="AX244" s="98">
        <f t="shared" si="67"/>
        <v>4.000465553027916</v>
      </c>
    </row>
    <row r="245" spans="32:50" ht="12.75">
      <c r="AF245" s="98"/>
      <c r="AG245" s="94">
        <v>210</v>
      </c>
      <c r="AH245" s="62">
        <f t="shared" si="60"/>
        <v>0.532</v>
      </c>
      <c r="AI245" s="62">
        <f t="shared" si="61"/>
        <v>0.46799999999999997</v>
      </c>
      <c r="AJ245" s="62">
        <f t="shared" si="62"/>
        <v>0.7274938180014151</v>
      </c>
      <c r="AK245" s="62">
        <f t="shared" si="63"/>
        <v>0.5974746856562209</v>
      </c>
      <c r="AL245" s="62">
        <f t="shared" si="64"/>
        <v>0.20252531434377918</v>
      </c>
      <c r="AM245" s="62">
        <f t="shared" si="69"/>
        <v>0.46799999999999986</v>
      </c>
      <c r="AN245" s="62">
        <f t="shared" si="70"/>
        <v>0.5099416662227616</v>
      </c>
      <c r="AO245" s="62">
        <f t="shared" si="65"/>
        <v>0.2099416662227616</v>
      </c>
      <c r="AP245" s="62">
        <f t="shared" si="71"/>
        <v>0.40841357755706353</v>
      </c>
      <c r="AQ245" s="62">
        <f t="shared" si="72"/>
        <v>0.08337914856137268</v>
      </c>
      <c r="AR245" s="62">
        <f t="shared" si="73"/>
        <v>0.1926743906220284</v>
      </c>
      <c r="AS245" s="139">
        <f t="shared" si="66"/>
        <v>0.49050000000000005</v>
      </c>
      <c r="AT245" s="62">
        <f t="shared" si="74"/>
        <v>0.5738791485613728</v>
      </c>
      <c r="AU245" s="62">
        <f t="shared" si="75"/>
        <v>-0.2483441345250693</v>
      </c>
      <c r="AV245" s="62">
        <f t="shared" si="76"/>
        <v>-0.055669743903040886</v>
      </c>
      <c r="AW245" s="13">
        <f t="shared" si="68"/>
        <v>1.5424165730260218</v>
      </c>
      <c r="AX245" s="98">
        <f t="shared" si="67"/>
        <v>4.0735981556868195</v>
      </c>
    </row>
    <row r="246" spans="32:50" ht="12.75">
      <c r="AF246" s="98"/>
      <c r="AG246" s="94">
        <v>211</v>
      </c>
      <c r="AH246" s="62">
        <f t="shared" si="60"/>
        <v>0.5312</v>
      </c>
      <c r="AI246" s="62">
        <f t="shared" si="61"/>
        <v>0.4688</v>
      </c>
      <c r="AJ246" s="62">
        <f t="shared" si="62"/>
        <v>0.7261556459741801</v>
      </c>
      <c r="AK246" s="62">
        <f t="shared" si="63"/>
        <v>0.5981860580120538</v>
      </c>
      <c r="AL246" s="62">
        <f t="shared" si="64"/>
        <v>0.20181394198794622</v>
      </c>
      <c r="AM246" s="62">
        <f t="shared" si="69"/>
        <v>0.4688000000000001</v>
      </c>
      <c r="AN246" s="62">
        <f t="shared" si="70"/>
        <v>0.5103942664065831</v>
      </c>
      <c r="AO246" s="62">
        <f t="shared" si="65"/>
        <v>0.21039426640658315</v>
      </c>
      <c r="AP246" s="62">
        <f t="shared" si="71"/>
        <v>0.4065119356653669</v>
      </c>
      <c r="AQ246" s="62">
        <f t="shared" si="72"/>
        <v>0.08319156203324272</v>
      </c>
      <c r="AR246" s="62">
        <f t="shared" si="73"/>
        <v>0.19324831524034927</v>
      </c>
      <c r="AS246" s="139">
        <f t="shared" si="66"/>
        <v>0.49050000000000005</v>
      </c>
      <c r="AT246" s="62">
        <f t="shared" si="74"/>
        <v>0.5736915620332428</v>
      </c>
      <c r="AU246" s="62">
        <f t="shared" si="75"/>
        <v>-0.24696876198624385</v>
      </c>
      <c r="AV246" s="62">
        <f t="shared" si="76"/>
        <v>-0.05372044674589457</v>
      </c>
      <c r="AW246" s="13">
        <f t="shared" si="68"/>
        <v>1.5138784405774894</v>
      </c>
      <c r="AX246" s="98">
        <f t="shared" si="67"/>
        <v>4.150389581334403</v>
      </c>
    </row>
    <row r="247" spans="32:50" ht="12.75">
      <c r="AF247" s="98"/>
      <c r="AG247" s="94">
        <v>212</v>
      </c>
      <c r="AH247" s="62">
        <f t="shared" si="60"/>
        <v>0.5304</v>
      </c>
      <c r="AI247" s="62">
        <f t="shared" si="61"/>
        <v>0.4696</v>
      </c>
      <c r="AJ247" s="62">
        <f t="shared" si="62"/>
        <v>0.7248190622396046</v>
      </c>
      <c r="AK247" s="62">
        <f t="shared" si="63"/>
        <v>0.5988955167639846</v>
      </c>
      <c r="AL247" s="62">
        <f t="shared" si="64"/>
        <v>0.20110448323601549</v>
      </c>
      <c r="AM247" s="62">
        <f t="shared" si="69"/>
        <v>0.4696</v>
      </c>
      <c r="AN247" s="62">
        <f t="shared" si="70"/>
        <v>0.5108494623444609</v>
      </c>
      <c r="AO247" s="62">
        <f t="shared" si="65"/>
        <v>0.21084946234446095</v>
      </c>
      <c r="AP247" s="62">
        <f t="shared" si="71"/>
        <v>0.4046171137168398</v>
      </c>
      <c r="AQ247" s="62">
        <f t="shared" si="72"/>
        <v>0.0830044372969952</v>
      </c>
      <c r="AR247" s="62">
        <f t="shared" si="73"/>
        <v>0.1938240417491015</v>
      </c>
      <c r="AS247" s="139">
        <f t="shared" si="66"/>
        <v>0.49050000000000005</v>
      </c>
      <c r="AT247" s="62">
        <f t="shared" si="74"/>
        <v>0.5735044372969953</v>
      </c>
      <c r="AU247" s="62">
        <f t="shared" si="75"/>
        <v>-0.24560117865454448</v>
      </c>
      <c r="AV247" s="62">
        <f t="shared" si="76"/>
        <v>-0.05177713690544297</v>
      </c>
      <c r="AW247" s="13">
        <f t="shared" si="68"/>
        <v>1.484977829027087</v>
      </c>
      <c r="AX247" s="98">
        <f t="shared" si="67"/>
        <v>4.231164388020622</v>
      </c>
    </row>
    <row r="248" spans="32:50" ht="12.75">
      <c r="AF248" s="98"/>
      <c r="AG248" s="94">
        <v>213</v>
      </c>
      <c r="AH248" s="62">
        <f t="shared" si="60"/>
        <v>0.5296000000000001</v>
      </c>
      <c r="AI248" s="62">
        <f t="shared" si="61"/>
        <v>0.4704</v>
      </c>
      <c r="AJ248" s="62">
        <f t="shared" si="62"/>
        <v>0.7234840587762981</v>
      </c>
      <c r="AK248" s="62">
        <f t="shared" si="63"/>
        <v>0.5996030687046223</v>
      </c>
      <c r="AL248" s="62">
        <f t="shared" si="64"/>
        <v>0.20039693129537772</v>
      </c>
      <c r="AM248" s="62">
        <f t="shared" si="69"/>
        <v>0.47039999999999993</v>
      </c>
      <c r="AN248" s="62">
        <f t="shared" si="70"/>
        <v>0.5113072364758827</v>
      </c>
      <c r="AO248" s="62">
        <f t="shared" si="65"/>
        <v>0.21130723647588273</v>
      </c>
      <c r="AP248" s="62">
        <f t="shared" si="71"/>
        <v>0.40272910325667727</v>
      </c>
      <c r="AQ248" s="62">
        <f t="shared" si="72"/>
        <v>0.08281776342954408</v>
      </c>
      <c r="AR248" s="62">
        <f t="shared" si="73"/>
        <v>0.1944015592725601</v>
      </c>
      <c r="AS248" s="139">
        <f t="shared" si="66"/>
        <v>0.49050000000000005</v>
      </c>
      <c r="AT248" s="62">
        <f t="shared" si="74"/>
        <v>0.5733177634295441</v>
      </c>
      <c r="AU248" s="62">
        <f t="shared" si="75"/>
        <v>-0.2442413274838648</v>
      </c>
      <c r="AV248" s="62">
        <f t="shared" si="76"/>
        <v>-0.0498397682113047</v>
      </c>
      <c r="AW248" s="13">
        <f t="shared" si="68"/>
        <v>1.4556915071834706</v>
      </c>
      <c r="AX248" s="98">
        <f t="shared" si="67"/>
        <v>4.316289046253035</v>
      </c>
    </row>
    <row r="249" spans="32:50" ht="12.75">
      <c r="AF249" s="98"/>
      <c r="AG249" s="94">
        <v>214</v>
      </c>
      <c r="AH249" s="62">
        <f t="shared" si="60"/>
        <v>0.5287999999999999</v>
      </c>
      <c r="AI249" s="62">
        <f t="shared" si="61"/>
        <v>0.4712</v>
      </c>
      <c r="AJ249" s="62">
        <f t="shared" si="62"/>
        <v>0.7221506276214236</v>
      </c>
      <c r="AK249" s="62">
        <f t="shared" si="63"/>
        <v>0.6003087205763382</v>
      </c>
      <c r="AL249" s="62">
        <f t="shared" si="64"/>
        <v>0.19969127942366183</v>
      </c>
      <c r="AM249" s="62">
        <f t="shared" si="69"/>
        <v>0.47120000000000006</v>
      </c>
      <c r="AN249" s="62">
        <f t="shared" si="70"/>
        <v>0.5117675713425569</v>
      </c>
      <c r="AO249" s="62">
        <f t="shared" si="65"/>
        <v>0.21176757134255692</v>
      </c>
      <c r="AP249" s="62">
        <f t="shared" si="71"/>
        <v>0.4008478956075407</v>
      </c>
      <c r="AQ249" s="62">
        <f t="shared" si="72"/>
        <v>0.08263152968231112</v>
      </c>
      <c r="AR249" s="62">
        <f t="shared" si="73"/>
        <v>0.19498085694417866</v>
      </c>
      <c r="AS249" s="139">
        <f t="shared" si="66"/>
        <v>0.49050000000000005</v>
      </c>
      <c r="AT249" s="62">
        <f t="shared" si="74"/>
        <v>0.5731315296823112</v>
      </c>
      <c r="AU249" s="62">
        <f t="shared" si="75"/>
        <v>-0.24288915203799047</v>
      </c>
      <c r="AV249" s="62">
        <f t="shared" si="76"/>
        <v>-0.04790829509381181</v>
      </c>
      <c r="AW249" s="13">
        <f t="shared" si="68"/>
        <v>1.4259940549416235</v>
      </c>
      <c r="AX249" s="98">
        <f t="shared" si="67"/>
        <v>4.406179174033656</v>
      </c>
    </row>
    <row r="250" spans="32:50" ht="12.75">
      <c r="AF250" s="98"/>
      <c r="AG250" s="94">
        <v>215</v>
      </c>
      <c r="AH250" s="62">
        <f t="shared" si="60"/>
        <v>0.528</v>
      </c>
      <c r="AI250" s="62">
        <f t="shared" si="61"/>
        <v>0.472</v>
      </c>
      <c r="AJ250" s="62">
        <f t="shared" si="62"/>
        <v>0.7208187608700896</v>
      </c>
      <c r="AK250" s="62">
        <f t="shared" si="63"/>
        <v>0.6010124790717745</v>
      </c>
      <c r="AL250" s="62">
        <f t="shared" si="64"/>
        <v>0.19898752092822558</v>
      </c>
      <c r="AM250" s="62">
        <f t="shared" si="69"/>
        <v>0.4720000000000001</v>
      </c>
      <c r="AN250" s="62">
        <f t="shared" si="70"/>
        <v>0.5122304495880357</v>
      </c>
      <c r="AO250" s="62">
        <f t="shared" si="65"/>
        <v>0.21223044958803566</v>
      </c>
      <c r="AP250" s="62">
        <f t="shared" si="71"/>
        <v>0.3989734818729934</v>
      </c>
      <c r="AQ250" s="62">
        <f t="shared" si="72"/>
        <v>0.08244572547955842</v>
      </c>
      <c r="AR250" s="62">
        <f t="shared" si="73"/>
        <v>0.19556192390772045</v>
      </c>
      <c r="AS250" s="139">
        <f t="shared" si="66"/>
        <v>0.49050000000000005</v>
      </c>
      <c r="AT250" s="62">
        <f t="shared" si="74"/>
        <v>0.5729457254795585</v>
      </c>
      <c r="AU250" s="62">
        <f t="shared" si="75"/>
        <v>-0.2415445964822055</v>
      </c>
      <c r="AV250" s="62">
        <f t="shared" si="76"/>
        <v>-0.045982672574485045</v>
      </c>
      <c r="AW250" s="13">
        <f t="shared" si="68"/>
        <v>1.3958575605796362</v>
      </c>
      <c r="AX250" s="98">
        <f t="shared" si="67"/>
        <v>4.501308360267408</v>
      </c>
    </row>
    <row r="251" spans="32:50" ht="12.75">
      <c r="AF251" s="98"/>
      <c r="AG251" s="94">
        <v>216</v>
      </c>
      <c r="AH251" s="62">
        <f t="shared" si="60"/>
        <v>0.5272</v>
      </c>
      <c r="AI251" s="62">
        <f t="shared" si="61"/>
        <v>0.4728</v>
      </c>
      <c r="AJ251" s="62">
        <f t="shared" si="62"/>
        <v>0.7194884506747465</v>
      </c>
      <c r="AK251" s="62">
        <f t="shared" si="63"/>
        <v>0.6017143508343474</v>
      </c>
      <c r="AL251" s="62">
        <f t="shared" si="64"/>
        <v>0.1982856491656526</v>
      </c>
      <c r="AM251" s="62">
        <f t="shared" si="69"/>
        <v>0.4728</v>
      </c>
      <c r="AN251" s="62">
        <f t="shared" si="70"/>
        <v>0.5126958539573382</v>
      </c>
      <c r="AO251" s="62">
        <f t="shared" si="65"/>
        <v>0.2126958539573382</v>
      </c>
      <c r="AP251" s="62">
        <f t="shared" si="71"/>
        <v>0.39710585294091416</v>
      </c>
      <c r="AQ251" s="62">
        <f t="shared" si="72"/>
        <v>0.08226034041672399</v>
      </c>
      <c r="AR251" s="62">
        <f t="shared" si="73"/>
        <v>0.19614474931836953</v>
      </c>
      <c r="AS251" s="139">
        <f t="shared" si="66"/>
        <v>0.49050000000000005</v>
      </c>
      <c r="AT251" s="62">
        <f t="shared" si="74"/>
        <v>0.5727603404167241</v>
      </c>
      <c r="AU251" s="62">
        <f t="shared" si="75"/>
        <v>-0.2402076055750218</v>
      </c>
      <c r="AV251" s="62">
        <f t="shared" si="76"/>
        <v>-0.044062856256652266</v>
      </c>
      <c r="AW251" s="13">
        <f t="shared" si="68"/>
        <v>1.365251262282752</v>
      </c>
      <c r="AX251" s="98">
        <f t="shared" si="67"/>
        <v>4.602219005953426</v>
      </c>
    </row>
    <row r="252" spans="32:50" ht="12.75">
      <c r="AF252" s="98"/>
      <c r="AG252" s="94">
        <v>217</v>
      </c>
      <c r="AH252" s="62">
        <f t="shared" si="60"/>
        <v>0.5264</v>
      </c>
      <c r="AI252" s="62">
        <f t="shared" si="61"/>
        <v>0.4736</v>
      </c>
      <c r="AJ252" s="62">
        <f t="shared" si="62"/>
        <v>0.7181596892445957</v>
      </c>
      <c r="AK252" s="62">
        <f t="shared" si="63"/>
        <v>0.6024143424587434</v>
      </c>
      <c r="AL252" s="62">
        <f t="shared" si="64"/>
        <v>0.19758565754125668</v>
      </c>
      <c r="AM252" s="62">
        <f t="shared" si="69"/>
        <v>0.4736</v>
      </c>
      <c r="AN252" s="62">
        <f t="shared" si="70"/>
        <v>0.5131637672965724</v>
      </c>
      <c r="AO252" s="62">
        <f t="shared" si="65"/>
        <v>0.21316376729657244</v>
      </c>
      <c r="AP252" s="62">
        <f t="shared" si="71"/>
        <v>0.39524499948689407</v>
      </c>
      <c r="AQ252" s="62">
        <f t="shared" si="72"/>
        <v>0.08207536425876186</v>
      </c>
      <c r="AR252" s="62">
        <f t="shared" si="73"/>
        <v>0.1967293223438205</v>
      </c>
      <c r="AS252" s="139">
        <f t="shared" si="66"/>
        <v>0.49050000000000005</v>
      </c>
      <c r="AT252" s="62">
        <f t="shared" si="74"/>
        <v>0.5725753642587619</v>
      </c>
      <c r="AU252" s="62">
        <f t="shared" si="75"/>
        <v>-0.23887812466003383</v>
      </c>
      <c r="AV252" s="62">
        <f t="shared" si="76"/>
        <v>-0.04214880231621332</v>
      </c>
      <c r="AW252" s="13">
        <f t="shared" si="68"/>
        <v>1.3341411208134972</v>
      </c>
      <c r="AX252" s="98">
        <f t="shared" si="67"/>
        <v>4.709535752371077</v>
      </c>
    </row>
    <row r="253" spans="32:50" ht="12.75">
      <c r="AF253" s="98"/>
      <c r="AG253" s="94">
        <v>218</v>
      </c>
      <c r="AH253" s="62">
        <f t="shared" si="60"/>
        <v>0.5256000000000001</v>
      </c>
      <c r="AI253" s="62">
        <f t="shared" si="61"/>
        <v>0.4744</v>
      </c>
      <c r="AJ253" s="62">
        <f t="shared" si="62"/>
        <v>0.7168324688450031</v>
      </c>
      <c r="AK253" s="62">
        <f t="shared" si="63"/>
        <v>0.6031124604914079</v>
      </c>
      <c r="AL253" s="62">
        <f t="shared" si="64"/>
        <v>0.19688753950859217</v>
      </c>
      <c r="AM253" s="62">
        <f t="shared" si="69"/>
        <v>0.47439999999999993</v>
      </c>
      <c r="AN253" s="62">
        <f t="shared" si="70"/>
        <v>0.5136341725525545</v>
      </c>
      <c r="AO253" s="62">
        <f t="shared" si="65"/>
        <v>0.2136341725525545</v>
      </c>
      <c r="AP253" s="62">
        <f t="shared" si="71"/>
        <v>0.3933909119776127</v>
      </c>
      <c r="AQ253" s="62">
        <f t="shared" si="72"/>
        <v>0.08189078693848538</v>
      </c>
      <c r="AR253" s="62">
        <f t="shared" si="73"/>
        <v>0.19731563216534626</v>
      </c>
      <c r="AS253" s="139">
        <f t="shared" si="66"/>
        <v>0.49050000000000005</v>
      </c>
      <c r="AT253" s="62">
        <f t="shared" si="74"/>
        <v>0.5723907869384854</v>
      </c>
      <c r="AU253" s="62">
        <f t="shared" si="75"/>
        <v>-0.2375560996578947</v>
      </c>
      <c r="AV253" s="62">
        <f t="shared" si="76"/>
        <v>-0.04024046749254845</v>
      </c>
      <c r="AW253" s="13">
        <f t="shared" si="68"/>
        <v>1.3024893064614362</v>
      </c>
      <c r="AX253" s="98">
        <f t="shared" si="67"/>
        <v>4.823982259209141</v>
      </c>
    </row>
    <row r="254" spans="32:50" ht="12.75">
      <c r="AF254" s="98"/>
      <c r="AG254" s="94">
        <v>219</v>
      </c>
      <c r="AH254" s="62">
        <f t="shared" si="60"/>
        <v>0.5248</v>
      </c>
      <c r="AI254" s="62">
        <f t="shared" si="61"/>
        <v>0.47519999999999996</v>
      </c>
      <c r="AJ254" s="62">
        <f t="shared" si="62"/>
        <v>0.7155067817969207</v>
      </c>
      <c r="AK254" s="62">
        <f t="shared" si="63"/>
        <v>0.6038087114310293</v>
      </c>
      <c r="AL254" s="62">
        <f t="shared" si="64"/>
        <v>0.19619128856897072</v>
      </c>
      <c r="AM254" s="62">
        <f t="shared" si="69"/>
        <v>0.47519999999999996</v>
      </c>
      <c r="AN254" s="62">
        <f t="shared" si="70"/>
        <v>0.514107052772429</v>
      </c>
      <c r="AO254" s="62">
        <f t="shared" si="65"/>
        <v>0.21410705277242897</v>
      </c>
      <c r="AP254" s="62">
        <f t="shared" si="71"/>
        <v>0.39154358067419254</v>
      </c>
      <c r="AQ254" s="62">
        <f t="shared" si="72"/>
        <v>0.08170659855491519</v>
      </c>
      <c r="AR254" s="62">
        <f t="shared" si="73"/>
        <v>0.19790366797884676</v>
      </c>
      <c r="AS254" s="139">
        <f t="shared" si="66"/>
        <v>0.49050000000000005</v>
      </c>
      <c r="AT254" s="62">
        <f t="shared" si="74"/>
        <v>0.5722065985549152</v>
      </c>
      <c r="AU254" s="62">
        <f t="shared" si="75"/>
        <v>-0.23624147705841028</v>
      </c>
      <c r="AV254" s="62">
        <f t="shared" si="76"/>
        <v>-0.03833780907956352</v>
      </c>
      <c r="AW254" s="13">
        <f t="shared" si="68"/>
        <v>1.270253578298555</v>
      </c>
      <c r="AX254" s="98">
        <f t="shared" si="67"/>
        <v>4.946402367624596</v>
      </c>
    </row>
    <row r="255" spans="32:50" ht="12.75">
      <c r="AF255" s="98"/>
      <c r="AG255" s="94">
        <v>220</v>
      </c>
      <c r="AH255" s="62">
        <f t="shared" si="60"/>
        <v>0.524</v>
      </c>
      <c r="AI255" s="62">
        <f t="shared" si="61"/>
        <v>0.476</v>
      </c>
      <c r="AJ255" s="62">
        <f t="shared" si="62"/>
        <v>0.7141826204763189</v>
      </c>
      <c r="AK255" s="62">
        <f t="shared" si="63"/>
        <v>0.6045031017290151</v>
      </c>
      <c r="AL255" s="62">
        <f t="shared" si="64"/>
        <v>0.19549689827098493</v>
      </c>
      <c r="AM255" s="62">
        <f t="shared" si="69"/>
        <v>0.476</v>
      </c>
      <c r="AN255" s="62">
        <f t="shared" si="70"/>
        <v>0.5145823911032865</v>
      </c>
      <c r="AO255" s="62">
        <f t="shared" si="65"/>
        <v>0.21458239110328653</v>
      </c>
      <c r="AP255" s="62">
        <f t="shared" si="71"/>
        <v>0.3897029956355354</v>
      </c>
      <c r="AQ255" s="62">
        <f t="shared" si="72"/>
        <v>0.08152278937163185</v>
      </c>
      <c r="AR255" s="62">
        <f t="shared" si="73"/>
        <v>0.19849341899587594</v>
      </c>
      <c r="AS255" s="139">
        <f t="shared" si="66"/>
        <v>0.49050000000000005</v>
      </c>
      <c r="AT255" s="62">
        <f t="shared" si="74"/>
        <v>0.5720227893716319</v>
      </c>
      <c r="AU255" s="62">
        <f t="shared" si="75"/>
        <v>-0.23493420391275416</v>
      </c>
      <c r="AV255" s="62">
        <f t="shared" si="76"/>
        <v>-0.036440784916878216</v>
      </c>
      <c r="AW255" s="13">
        <f t="shared" si="68"/>
        <v>1.2373865267876305</v>
      </c>
      <c r="AX255" s="98">
        <f t="shared" si="67"/>
        <v>5.0777870706991735</v>
      </c>
    </row>
    <row r="256" spans="32:50" ht="12.75">
      <c r="AF256" s="98"/>
      <c r="AG256" s="94">
        <v>221</v>
      </c>
      <c r="AH256" s="62">
        <f t="shared" si="60"/>
        <v>0.5232</v>
      </c>
      <c r="AI256" s="62">
        <f t="shared" si="61"/>
        <v>0.4768</v>
      </c>
      <c r="AJ256" s="62">
        <f t="shared" si="62"/>
        <v>0.712859977313621</v>
      </c>
      <c r="AK256" s="62">
        <f t="shared" si="63"/>
        <v>0.6051956377899631</v>
      </c>
      <c r="AL256" s="62">
        <f t="shared" si="64"/>
        <v>0.19480436221003694</v>
      </c>
      <c r="AM256" s="62">
        <f t="shared" si="69"/>
        <v>0.4768</v>
      </c>
      <c r="AN256" s="62">
        <f t="shared" si="70"/>
        <v>0.5150601707917817</v>
      </c>
      <c r="AO256" s="62">
        <f t="shared" si="65"/>
        <v>0.2150601707917817</v>
      </c>
      <c r="AP256" s="62">
        <f t="shared" si="71"/>
        <v>0.3878691467216339</v>
      </c>
      <c r="AQ256" s="62">
        <f t="shared" si="72"/>
        <v>0.08133934981513255</v>
      </c>
      <c r="AR256" s="62">
        <f t="shared" si="73"/>
        <v>0.19908487444464937</v>
      </c>
      <c r="AS256" s="139">
        <f t="shared" si="66"/>
        <v>0.49050000000000005</v>
      </c>
      <c r="AT256" s="62">
        <f t="shared" si="74"/>
        <v>0.5718393498151326</v>
      </c>
      <c r="AU256" s="62">
        <f t="shared" si="75"/>
        <v>-0.2336342278257951</v>
      </c>
      <c r="AV256" s="62">
        <f t="shared" si="76"/>
        <v>-0.03454935338114573</v>
      </c>
      <c r="AW256" s="13">
        <f t="shared" si="68"/>
        <v>1.2038346411234662</v>
      </c>
      <c r="AX256" s="98">
        <f t="shared" si="67"/>
        <v>5.219309274333449</v>
      </c>
    </row>
    <row r="257" spans="32:50" ht="12.75">
      <c r="AF257" s="98"/>
      <c r="AG257" s="94">
        <v>222</v>
      </c>
      <c r="AH257" s="62">
        <f t="shared" si="60"/>
        <v>0.5224</v>
      </c>
      <c r="AI257" s="62">
        <f t="shared" si="61"/>
        <v>0.4776</v>
      </c>
      <c r="AJ257" s="62">
        <f t="shared" si="62"/>
        <v>0.7115388447931507</v>
      </c>
      <c r="AK257" s="62">
        <f t="shared" si="63"/>
        <v>0.6058863259721251</v>
      </c>
      <c r="AL257" s="62">
        <f t="shared" si="64"/>
        <v>0.19411367402787494</v>
      </c>
      <c r="AM257" s="62">
        <f t="shared" si="69"/>
        <v>0.47760000000000014</v>
      </c>
      <c r="AN257" s="62">
        <f t="shared" si="70"/>
        <v>0.5155403751837485</v>
      </c>
      <c r="AO257" s="62">
        <f t="shared" si="65"/>
        <v>0.21554037518374852</v>
      </c>
      <c r="AP257" s="62">
        <f t="shared" si="71"/>
        <v>0.38604202359686624</v>
      </c>
      <c r="AQ257" s="62">
        <f t="shared" si="72"/>
        <v>0.08115627047319363</v>
      </c>
      <c r="AR257" s="62">
        <f t="shared" si="73"/>
        <v>0.19967802357103026</v>
      </c>
      <c r="AS257" s="139">
        <f t="shared" si="66"/>
        <v>0.49050000000000005</v>
      </c>
      <c r="AT257" s="62">
        <f t="shared" si="74"/>
        <v>0.5716562704731937</v>
      </c>
      <c r="AU257" s="62">
        <f t="shared" si="75"/>
        <v>-0.23234149694854309</v>
      </c>
      <c r="AV257" s="62">
        <f t="shared" si="76"/>
        <v>-0.032663473377512825</v>
      </c>
      <c r="AW257" s="13">
        <f t="shared" si="68"/>
        <v>1.1695371490944302</v>
      </c>
      <c r="AX257" s="98">
        <f t="shared" si="67"/>
        <v>5.372369156503187</v>
      </c>
    </row>
    <row r="258" spans="32:50" ht="12.75">
      <c r="AF258" s="98"/>
      <c r="AG258" s="94">
        <v>223</v>
      </c>
      <c r="AH258" s="62">
        <f t="shared" si="60"/>
        <v>0.5216000000000001</v>
      </c>
      <c r="AI258" s="62">
        <f t="shared" si="61"/>
        <v>0.4784</v>
      </c>
      <c r="AJ258" s="62">
        <f t="shared" si="62"/>
        <v>0.7102192154525816</v>
      </c>
      <c r="AK258" s="62">
        <f t="shared" si="63"/>
        <v>0.6065751725878665</v>
      </c>
      <c r="AL258" s="62">
        <f t="shared" si="64"/>
        <v>0.19342482741213352</v>
      </c>
      <c r="AM258" s="62">
        <f t="shared" si="69"/>
        <v>0.47839999999999994</v>
      </c>
      <c r="AN258" s="62">
        <f t="shared" si="70"/>
        <v>0.516022987723816</v>
      </c>
      <c r="AO258" s="62">
        <f t="shared" si="65"/>
        <v>0.21602298772381606</v>
      </c>
      <c r="AP258" s="62">
        <f t="shared" si="71"/>
        <v>0.3842216157332643</v>
      </c>
      <c r="AQ258" s="62">
        <f t="shared" si="72"/>
        <v>0.08097354209323743</v>
      </c>
      <c r="AR258" s="62">
        <f t="shared" si="73"/>
        <v>0.20027285563949673</v>
      </c>
      <c r="AS258" s="139">
        <f t="shared" si="66"/>
        <v>0.49050000000000005</v>
      </c>
      <c r="AT258" s="62">
        <f t="shared" si="74"/>
        <v>0.5714735420932375</v>
      </c>
      <c r="AU258" s="62">
        <f t="shared" si="75"/>
        <v>-0.23105595997070463</v>
      </c>
      <c r="AV258" s="62">
        <f t="shared" si="76"/>
        <v>-0.0307831043312079</v>
      </c>
      <c r="AW258" s="13">
        <f t="shared" si="68"/>
        <v>1.134424557822879</v>
      </c>
      <c r="AX258" s="98">
        <f t="shared" si="67"/>
        <v>5.538654169509435</v>
      </c>
    </row>
    <row r="259" spans="32:50" ht="12.75">
      <c r="AF259" s="98"/>
      <c r="AG259" s="94">
        <v>224</v>
      </c>
      <c r="AH259" s="62">
        <f t="shared" si="60"/>
        <v>0.5208</v>
      </c>
      <c r="AI259" s="62">
        <f t="shared" si="61"/>
        <v>0.47919999999999996</v>
      </c>
      <c r="AJ259" s="62">
        <f t="shared" si="62"/>
        <v>0.7089010818823966</v>
      </c>
      <c r="AK259" s="62">
        <f t="shared" si="63"/>
        <v>0.607262183904119</v>
      </c>
      <c r="AL259" s="62">
        <f t="shared" si="64"/>
        <v>0.19273781609588103</v>
      </c>
      <c r="AM259" s="62">
        <f t="shared" si="69"/>
        <v>0.47919999999999996</v>
      </c>
      <c r="AN259" s="62">
        <f t="shared" si="70"/>
        <v>0.5165079919550225</v>
      </c>
      <c r="AO259" s="62">
        <f t="shared" si="65"/>
        <v>0.21650799195502252</v>
      </c>
      <c r="AP259" s="62">
        <f t="shared" si="71"/>
        <v>0.3824079124137615</v>
      </c>
      <c r="AQ259" s="62">
        <f t="shared" si="72"/>
        <v>0.08079115558070475</v>
      </c>
      <c r="AR259" s="62">
        <f t="shared" si="73"/>
        <v>0.20086935993408864</v>
      </c>
      <c r="AS259" s="139">
        <f t="shared" si="66"/>
        <v>0.49050000000000005</v>
      </c>
      <c r="AT259" s="62">
        <f t="shared" si="74"/>
        <v>0.5712911555807048</v>
      </c>
      <c r="AU259" s="62">
        <f t="shared" si="75"/>
        <v>-0.22977756611334987</v>
      </c>
      <c r="AV259" s="62">
        <f t="shared" si="76"/>
        <v>-0.028908206179261237</v>
      </c>
      <c r="AW259" s="13">
        <f t="shared" si="68"/>
        <v>1.0984167954667712</v>
      </c>
      <c r="AX259" s="98">
        <f t="shared" si="67"/>
        <v>5.7202196225609905</v>
      </c>
    </row>
    <row r="260" spans="32:50" ht="12.75">
      <c r="AF260" s="98"/>
      <c r="AG260" s="94">
        <v>225</v>
      </c>
      <c r="AH260" s="62">
        <f t="shared" si="60"/>
        <v>0.52</v>
      </c>
      <c r="AI260" s="62">
        <f t="shared" si="61"/>
        <v>0.48</v>
      </c>
      <c r="AJ260" s="62">
        <f t="shared" si="62"/>
        <v>0.7075844367253555</v>
      </c>
      <c r="AK260" s="62">
        <f t="shared" si="63"/>
        <v>0.6079473661428266</v>
      </c>
      <c r="AL260" s="62">
        <f t="shared" si="64"/>
        <v>0.19205263385717342</v>
      </c>
      <c r="AM260" s="62">
        <f t="shared" si="69"/>
        <v>0.48</v>
      </c>
      <c r="AN260" s="62">
        <f t="shared" si="70"/>
        <v>0.5169953715184281</v>
      </c>
      <c r="AO260" s="62">
        <f t="shared" si="65"/>
        <v>0.21699537151842813</v>
      </c>
      <c r="AP260" s="62">
        <f t="shared" si="71"/>
        <v>0.3806009027354206</v>
      </c>
      <c r="AQ260" s="62">
        <f t="shared" si="72"/>
        <v>0.0806091019974335</v>
      </c>
      <c r="AR260" s="62">
        <f t="shared" si="73"/>
        <v>0.20146752575933424</v>
      </c>
      <c r="AS260" s="139">
        <f t="shared" si="66"/>
        <v>0.49050000000000005</v>
      </c>
      <c r="AT260" s="62">
        <f t="shared" si="74"/>
        <v>0.5711091019974336</v>
      </c>
      <c r="AU260" s="62">
        <f t="shared" si="75"/>
        <v>-0.22850626512169214</v>
      </c>
      <c r="AV260" s="62">
        <f t="shared" si="76"/>
        <v>-0.0270387393623579</v>
      </c>
      <c r="AW260" s="13">
        <f t="shared" si="68"/>
        <v>1.0614208119771564</v>
      </c>
      <c r="AX260" s="98">
        <f t="shared" si="67"/>
        <v>5.919598745643222</v>
      </c>
    </row>
    <row r="261" spans="32:50" ht="12.75">
      <c r="AF261" s="98"/>
      <c r="AG261" s="94">
        <v>226</v>
      </c>
      <c r="AH261" s="62">
        <f t="shared" si="60"/>
        <v>0.5192</v>
      </c>
      <c r="AI261" s="62">
        <f t="shared" si="61"/>
        <v>0.4808</v>
      </c>
      <c r="AJ261" s="62">
        <f t="shared" si="62"/>
        <v>0.7062692726759658</v>
      </c>
      <c r="AK261" s="62">
        <f t="shared" si="63"/>
        <v>0.6086307254813876</v>
      </c>
      <c r="AL261" s="62">
        <f t="shared" si="64"/>
        <v>0.1913692745186124</v>
      </c>
      <c r="AM261" s="62">
        <f t="shared" si="69"/>
        <v>0.4808</v>
      </c>
      <c r="AN261" s="62">
        <f t="shared" si="70"/>
        <v>0.517485110152727</v>
      </c>
      <c r="AO261" s="62">
        <f t="shared" si="65"/>
        <v>0.21748511015272703</v>
      </c>
      <c r="AP261" s="62">
        <f t="shared" si="71"/>
        <v>0.3788005756126357</v>
      </c>
      <c r="AQ261" s="62">
        <f t="shared" si="72"/>
        <v>0.08042737256004223</v>
      </c>
      <c r="AR261" s="62">
        <f t="shared" si="73"/>
        <v>0.20206734244115743</v>
      </c>
      <c r="AS261" s="139">
        <f t="shared" si="66"/>
        <v>0.49050000000000005</v>
      </c>
      <c r="AT261" s="62">
        <f t="shared" si="74"/>
        <v>0.5709273725600423</v>
      </c>
      <c r="AU261" s="62">
        <f t="shared" si="75"/>
        <v>-0.22724200725797178</v>
      </c>
      <c r="AV261" s="62">
        <f t="shared" si="76"/>
        <v>-0.02517466481681435</v>
      </c>
      <c r="AW261" s="13">
        <f t="shared" si="68"/>
        <v>1.023327433249591</v>
      </c>
      <c r="AX261" s="98">
        <f t="shared" si="67"/>
        <v>6.1399558958634</v>
      </c>
    </row>
    <row r="262" spans="32:50" ht="12.75">
      <c r="AF262" s="98"/>
      <c r="AG262" s="94">
        <v>227</v>
      </c>
      <c r="AH262" s="62">
        <f t="shared" si="60"/>
        <v>0.5184</v>
      </c>
      <c r="AI262" s="62">
        <f t="shared" si="61"/>
        <v>0.48160000000000003</v>
      </c>
      <c r="AJ262" s="62">
        <f t="shared" si="62"/>
        <v>0.7049555824799637</v>
      </c>
      <c r="AK262" s="62">
        <f t="shared" si="63"/>
        <v>0.6093122680530896</v>
      </c>
      <c r="AL262" s="62">
        <f t="shared" si="64"/>
        <v>0.19068773194691047</v>
      </c>
      <c r="AM262" s="62">
        <f t="shared" si="69"/>
        <v>0.48160000000000003</v>
      </c>
      <c r="AN262" s="62">
        <f t="shared" si="70"/>
        <v>0.517977191693859</v>
      </c>
      <c r="AO262" s="62">
        <f t="shared" si="65"/>
        <v>0.21797719169385904</v>
      </c>
      <c r="AP262" s="62">
        <f t="shared" si="71"/>
        <v>0.37700691978031325</v>
      </c>
      <c r="AQ262" s="62">
        <f t="shared" si="72"/>
        <v>0.08024595863832068</v>
      </c>
      <c r="AR262" s="62">
        <f t="shared" si="73"/>
        <v>0.20266879932776605</v>
      </c>
      <c r="AS262" s="139">
        <f t="shared" si="66"/>
        <v>0.49050000000000005</v>
      </c>
      <c r="AT262" s="62">
        <f t="shared" si="74"/>
        <v>0.5707459586383208</v>
      </c>
      <c r="AU262" s="62">
        <f t="shared" si="75"/>
        <v>-0.22598474329444884</v>
      </c>
      <c r="AV262" s="62">
        <f t="shared" si="76"/>
        <v>-0.023315943966682795</v>
      </c>
      <c r="AW262" s="13">
        <f t="shared" si="68"/>
        <v>0.9840071637362042</v>
      </c>
      <c r="AX262" s="98">
        <f t="shared" si="67"/>
        <v>6.385304435511205</v>
      </c>
    </row>
    <row r="263" spans="32:50" ht="12.75">
      <c r="AF263" s="98"/>
      <c r="AG263" s="94">
        <v>228</v>
      </c>
      <c r="AH263" s="62">
        <f t="shared" si="60"/>
        <v>0.5176000000000001</v>
      </c>
      <c r="AI263" s="62">
        <f t="shared" si="61"/>
        <v>0.4824</v>
      </c>
      <c r="AJ263" s="62">
        <f t="shared" si="62"/>
        <v>0.7036433589337995</v>
      </c>
      <c r="AK263" s="62">
        <f t="shared" si="63"/>
        <v>0.6099919999475403</v>
      </c>
      <c r="AL263" s="62">
        <f t="shared" si="64"/>
        <v>0.19000800005245977</v>
      </c>
      <c r="AM263" s="62">
        <f t="shared" si="69"/>
        <v>0.48239999999999994</v>
      </c>
      <c r="AN263" s="62">
        <f t="shared" si="70"/>
        <v>0.5184716000746188</v>
      </c>
      <c r="AO263" s="62">
        <f t="shared" si="65"/>
        <v>0.2184716000746188</v>
      </c>
      <c r="AP263" s="62">
        <f t="shared" si="71"/>
        <v>0.375219923797027</v>
      </c>
      <c r="AQ263" s="62">
        <f t="shared" si="72"/>
        <v>0.08006485175362507</v>
      </c>
      <c r="AR263" s="62">
        <f t="shared" si="73"/>
        <v>0.20327188579052002</v>
      </c>
      <c r="AS263" s="139">
        <f t="shared" si="66"/>
        <v>0.49050000000000005</v>
      </c>
      <c r="AT263" s="62">
        <f t="shared" si="74"/>
        <v>0.5705648517536251</v>
      </c>
      <c r="AU263" s="62">
        <f t="shared" si="75"/>
        <v>-0.22473442450649778</v>
      </c>
      <c r="AV263" s="62">
        <f t="shared" si="76"/>
        <v>-0.021462538715977753</v>
      </c>
      <c r="AW263" s="13">
        <f t="shared" si="68"/>
        <v>0.9433044735661036</v>
      </c>
      <c r="AX263" s="98">
        <f t="shared" si="67"/>
        <v>6.660824244187454</v>
      </c>
    </row>
    <row r="264" spans="32:50" ht="12.75">
      <c r="AF264" s="98"/>
      <c r="AG264" s="94">
        <v>229</v>
      </c>
      <c r="AH264" s="62">
        <f t="shared" si="60"/>
        <v>0.5168</v>
      </c>
      <c r="AI264" s="62">
        <f t="shared" si="61"/>
        <v>0.48319999999999996</v>
      </c>
      <c r="AJ264" s="62">
        <f t="shared" si="62"/>
        <v>0.70233259488413</v>
      </c>
      <c r="AK264" s="62">
        <f t="shared" si="63"/>
        <v>0.6106699272110917</v>
      </c>
      <c r="AL264" s="62">
        <f t="shared" si="64"/>
        <v>0.18933007278890834</v>
      </c>
      <c r="AM264" s="62">
        <f t="shared" si="69"/>
        <v>0.48319999999999996</v>
      </c>
      <c r="AN264" s="62">
        <f t="shared" si="70"/>
        <v>0.518968319324266</v>
      </c>
      <c r="AO264" s="62">
        <f t="shared" si="65"/>
        <v>0.21896831932426603</v>
      </c>
      <c r="AP264" s="62">
        <f t="shared" si="71"/>
        <v>0.3734395760481529</v>
      </c>
      <c r="AQ264" s="62">
        <f t="shared" si="72"/>
        <v>0.07988404357728152</v>
      </c>
      <c r="AR264" s="62">
        <f t="shared" si="73"/>
        <v>0.20387659122478166</v>
      </c>
      <c r="AS264" s="139">
        <f t="shared" si="66"/>
        <v>0.49050000000000005</v>
      </c>
      <c r="AT264" s="62">
        <f t="shared" si="74"/>
        <v>0.5703840435772816</v>
      </c>
      <c r="AU264" s="62">
        <f t="shared" si="75"/>
        <v>-0.22349100266580835</v>
      </c>
      <c r="AV264" s="62">
        <f t="shared" si="76"/>
        <v>-0.019614411441026686</v>
      </c>
      <c r="AW264" s="13">
        <f t="shared" si="68"/>
        <v>0.9010298431174134</v>
      </c>
      <c r="AX264" s="98">
        <f t="shared" si="67"/>
        <v>6.973337626022253</v>
      </c>
    </row>
    <row r="265" spans="32:50" ht="12.75">
      <c r="AF265" s="98"/>
      <c r="AG265" s="94">
        <v>230</v>
      </c>
      <c r="AH265" s="62">
        <f t="shared" si="60"/>
        <v>0.516</v>
      </c>
      <c r="AI265" s="62">
        <f t="shared" si="61"/>
        <v>0.484</v>
      </c>
      <c r="AJ265" s="62">
        <f t="shared" si="62"/>
        <v>0.7010232832273195</v>
      </c>
      <c r="AK265" s="62">
        <f t="shared" si="63"/>
        <v>0.6113460558472591</v>
      </c>
      <c r="AL265" s="62">
        <f t="shared" si="64"/>
        <v>0.18865394415274095</v>
      </c>
      <c r="AM265" s="62">
        <f t="shared" si="69"/>
        <v>0.484</v>
      </c>
      <c r="AN265" s="62">
        <f t="shared" si="70"/>
        <v>0.5194673335681326</v>
      </c>
      <c r="AO265" s="62">
        <f t="shared" si="65"/>
        <v>0.21946733356813258</v>
      </c>
      <c r="AP265" s="62">
        <f t="shared" si="71"/>
        <v>0.3716658647489797</v>
      </c>
      <c r="AQ265" s="62">
        <f t="shared" si="72"/>
        <v>0.07970352592899482</v>
      </c>
      <c r="AR265" s="62">
        <f t="shared" si="73"/>
        <v>0.2044829050507451</v>
      </c>
      <c r="AS265" s="139">
        <f t="shared" si="66"/>
        <v>0.49050000000000005</v>
      </c>
      <c r="AT265" s="62">
        <f t="shared" si="74"/>
        <v>0.5702035259289948</v>
      </c>
      <c r="AU265" s="62">
        <f t="shared" si="75"/>
        <v>-0.2222544300336871</v>
      </c>
      <c r="AV265" s="62">
        <f t="shared" si="76"/>
        <v>-0.017771524982942016</v>
      </c>
      <c r="AW265" s="13">
        <f t="shared" si="68"/>
        <v>0.8569483861267301</v>
      </c>
      <c r="AX265" s="98">
        <f t="shared" si="67"/>
        <v>7.332046373969593</v>
      </c>
    </row>
    <row r="266" spans="32:50" ht="12.75">
      <c r="AF266" s="98"/>
      <c r="AG266" s="94">
        <v>231</v>
      </c>
      <c r="AH266" s="62">
        <f t="shared" si="60"/>
        <v>0.5152</v>
      </c>
      <c r="AI266" s="62">
        <f t="shared" si="61"/>
        <v>0.4848</v>
      </c>
      <c r="AJ266" s="62">
        <f t="shared" si="62"/>
        <v>0.6997154169089435</v>
      </c>
      <c r="AK266" s="62">
        <f t="shared" si="63"/>
        <v>0.6120203918171356</v>
      </c>
      <c r="AL266" s="62">
        <f t="shared" si="64"/>
        <v>0.1879796081828644</v>
      </c>
      <c r="AM266" s="62">
        <f t="shared" si="69"/>
        <v>0.4848</v>
      </c>
      <c r="AN266" s="62">
        <f t="shared" si="70"/>
        <v>0.5199686270272306</v>
      </c>
      <c r="AO266" s="62">
        <f t="shared" si="65"/>
        <v>0.21996862702723058</v>
      </c>
      <c r="AP266" s="62">
        <f t="shared" si="71"/>
        <v>0.36989877794779275</v>
      </c>
      <c r="AQ266" s="62">
        <f t="shared" si="72"/>
        <v>0.07952329077526436</v>
      </c>
      <c r="AR266" s="62">
        <f t="shared" si="73"/>
        <v>0.20509081671424886</v>
      </c>
      <c r="AS266" s="139">
        <f t="shared" si="66"/>
        <v>0.49050000000000005</v>
      </c>
      <c r="AT266" s="62">
        <f t="shared" si="74"/>
        <v>0.5700232907752644</v>
      </c>
      <c r="AU266" s="62">
        <f t="shared" si="75"/>
        <v>-0.2210246593544579</v>
      </c>
      <c r="AV266" s="62">
        <f t="shared" si="76"/>
        <v>-0.01593384264020903</v>
      </c>
      <c r="AW266" s="13">
        <f t="shared" si="68"/>
        <v>0.8107630619255423</v>
      </c>
      <c r="AX266" s="98">
        <f t="shared" si="67"/>
        <v>7.749718262024883</v>
      </c>
    </row>
    <row r="267" spans="32:50" ht="12.75">
      <c r="AF267" s="98"/>
      <c r="AG267" s="94">
        <v>232</v>
      </c>
      <c r="AH267" s="62">
        <f t="shared" si="60"/>
        <v>0.5144</v>
      </c>
      <c r="AI267" s="62">
        <f t="shared" si="61"/>
        <v>0.48560000000000003</v>
      </c>
      <c r="AJ267" s="62">
        <f t="shared" si="62"/>
        <v>0.6984089889233018</v>
      </c>
      <c r="AK267" s="62">
        <f t="shared" si="63"/>
        <v>0.6126929410398003</v>
      </c>
      <c r="AL267" s="62">
        <f t="shared" si="64"/>
        <v>0.18730705896019972</v>
      </c>
      <c r="AM267" s="62">
        <f t="shared" si="69"/>
        <v>0.48560000000000003</v>
      </c>
      <c r="AN267" s="62">
        <f t="shared" si="70"/>
        <v>0.5204721840178587</v>
      </c>
      <c r="AO267" s="62">
        <f t="shared" si="65"/>
        <v>0.22047218401785867</v>
      </c>
      <c r="AP267" s="62">
        <f t="shared" si="71"/>
        <v>0.3681383035289377</v>
      </c>
      <c r="AQ267" s="62">
        <f t="shared" si="72"/>
        <v>0.0793433302278073</v>
      </c>
      <c r="AR267" s="62">
        <f t="shared" si="73"/>
        <v>0.20570031568756927</v>
      </c>
      <c r="AS267" s="139">
        <f t="shared" si="66"/>
        <v>0.49050000000000005</v>
      </c>
      <c r="AT267" s="62">
        <f t="shared" si="74"/>
        <v>0.5698433302278073</v>
      </c>
      <c r="AU267" s="62">
        <f t="shared" si="75"/>
        <v>-0.21980164384896309</v>
      </c>
      <c r="AV267" s="62">
        <f t="shared" si="76"/>
        <v>-0.014101328161393811</v>
      </c>
      <c r="AW267" s="13">
        <f t="shared" si="68"/>
        <v>0.7620889569539191</v>
      </c>
      <c r="AX267" s="98">
        <f t="shared" si="67"/>
        <v>8.244687512982173</v>
      </c>
    </row>
    <row r="268" spans="32:50" ht="12.75">
      <c r="AF268" s="98"/>
      <c r="AG268" s="94">
        <v>233</v>
      </c>
      <c r="AH268" s="62">
        <f t="shared" si="60"/>
        <v>0.5136000000000001</v>
      </c>
      <c r="AI268" s="62">
        <f t="shared" si="61"/>
        <v>0.4864</v>
      </c>
      <c r="AJ268" s="62">
        <f t="shared" si="62"/>
        <v>0.697103992312936</v>
      </c>
      <c r="AK268" s="62">
        <f t="shared" si="63"/>
        <v>0.6133637093927224</v>
      </c>
      <c r="AL268" s="62">
        <f t="shared" si="64"/>
        <v>0.1866362906072776</v>
      </c>
      <c r="AM268" s="62">
        <f t="shared" si="69"/>
        <v>0.48639999999999994</v>
      </c>
      <c r="AN268" s="62">
        <f t="shared" si="70"/>
        <v>0.5209779889512072</v>
      </c>
      <c r="AO268" s="62">
        <f t="shared" si="65"/>
        <v>0.22097798895120718</v>
      </c>
      <c r="AP268" s="62">
        <f t="shared" si="71"/>
        <v>0.3663844292158566</v>
      </c>
      <c r="AQ268" s="62">
        <f t="shared" si="72"/>
        <v>0.07916363654198814</v>
      </c>
      <c r="AR268" s="62">
        <f t="shared" si="73"/>
        <v>0.2063113914701945</v>
      </c>
      <c r="AS268" s="139">
        <f t="shared" si="66"/>
        <v>0.49050000000000005</v>
      </c>
      <c r="AT268" s="62">
        <f t="shared" si="74"/>
        <v>0.5696636365419881</v>
      </c>
      <c r="AU268" s="62">
        <f t="shared" si="75"/>
        <v>-0.21858533720816012</v>
      </c>
      <c r="AV268" s="62">
        <f t="shared" si="76"/>
        <v>-0.012273945737965614</v>
      </c>
      <c r="AW268" s="13">
        <f t="shared" si="68"/>
        <v>0.7104120415863057</v>
      </c>
      <c r="AX268" s="98">
        <f t="shared" si="67"/>
        <v>8.844423995333225</v>
      </c>
    </row>
    <row r="269" spans="32:50" ht="12.75">
      <c r="AF269" s="98"/>
      <c r="AG269" s="94">
        <v>234</v>
      </c>
      <c r="AH269" s="62">
        <f t="shared" si="60"/>
        <v>0.5128</v>
      </c>
      <c r="AI269" s="62">
        <f t="shared" si="61"/>
        <v>0.48719999999999997</v>
      </c>
      <c r="AJ269" s="62">
        <f t="shared" si="62"/>
        <v>0.6958004201681529</v>
      </c>
      <c r="AK269" s="62">
        <f t="shared" si="63"/>
        <v>0.6140327027121601</v>
      </c>
      <c r="AL269" s="62">
        <f t="shared" si="64"/>
        <v>0.1859672972878399</v>
      </c>
      <c r="AM269" s="62">
        <f t="shared" si="69"/>
        <v>0.48719999999999997</v>
      </c>
      <c r="AN269" s="62">
        <f t="shared" si="70"/>
        <v>0.521486026332963</v>
      </c>
      <c r="AO269" s="62">
        <f t="shared" si="65"/>
        <v>0.22148602633296305</v>
      </c>
      <c r="AP269" s="62">
        <f t="shared" si="71"/>
        <v>0.36463714257410046</v>
      </c>
      <c r="AQ269" s="62">
        <f t="shared" si="72"/>
        <v>0.078984202115256</v>
      </c>
      <c r="AR269" s="62">
        <f t="shared" si="73"/>
        <v>0.20692403358958184</v>
      </c>
      <c r="AS269" s="139">
        <f t="shared" si="66"/>
        <v>0.49050000000000005</v>
      </c>
      <c r="AT269" s="62">
        <f t="shared" si="74"/>
        <v>0.5694842021152561</v>
      </c>
      <c r="AU269" s="62">
        <f t="shared" si="75"/>
        <v>-0.21737569358681466</v>
      </c>
      <c r="AV269" s="62">
        <f t="shared" si="76"/>
        <v>-0.010451659997232826</v>
      </c>
      <c r="AW269" s="13">
        <f t="shared" si="68"/>
        <v>0.6550191462760545</v>
      </c>
      <c r="AX269" s="98">
        <f t="shared" si="67"/>
        <v>9.592368929826014</v>
      </c>
    </row>
    <row r="270" spans="32:50" ht="12.75">
      <c r="AF270" s="98"/>
      <c r="AG270" s="94">
        <v>235</v>
      </c>
      <c r="AH270" s="62">
        <f t="shared" si="60"/>
        <v>0.512</v>
      </c>
      <c r="AI270" s="62">
        <f t="shared" si="61"/>
        <v>0.488</v>
      </c>
      <c r="AJ270" s="62">
        <f t="shared" si="62"/>
        <v>0.694498265626556</v>
      </c>
      <c r="AK270" s="62">
        <f t="shared" si="63"/>
        <v>0.6146999267935535</v>
      </c>
      <c r="AL270" s="62">
        <f t="shared" si="64"/>
        <v>0.1853000732064466</v>
      </c>
      <c r="AM270" s="62">
        <f t="shared" si="69"/>
        <v>0.488</v>
      </c>
      <c r="AN270" s="62">
        <f t="shared" si="70"/>
        <v>0.5219962807629135</v>
      </c>
      <c r="AO270" s="62">
        <f t="shared" si="65"/>
        <v>0.2219962807629135</v>
      </c>
      <c r="AP270" s="62">
        <f t="shared" si="71"/>
        <v>0.36289643101431923</v>
      </c>
      <c r="AQ270" s="62">
        <f t="shared" si="72"/>
        <v>0.07880501948558967</v>
      </c>
      <c r="AR270" s="62">
        <f t="shared" si="73"/>
        <v>0.20753823160189583</v>
      </c>
      <c r="AS270" s="139">
        <f t="shared" si="66"/>
        <v>0.49050000000000005</v>
      </c>
      <c r="AT270" s="62">
        <f t="shared" si="74"/>
        <v>0.5693050194855898</v>
      </c>
      <c r="AU270" s="62">
        <f t="shared" si="75"/>
        <v>-0.21617266759728954</v>
      </c>
      <c r="AV270" s="62">
        <f t="shared" si="76"/>
        <v>-0.008634435995393708</v>
      </c>
      <c r="AW270" s="13">
        <f t="shared" si="68"/>
        <v>0.594870009060862</v>
      </c>
      <c r="AX270" s="98">
        <f t="shared" si="67"/>
        <v>10.562282871007445</v>
      </c>
    </row>
    <row r="271" spans="32:50" ht="12.75">
      <c r="AF271" s="98"/>
      <c r="AG271" s="94">
        <v>236</v>
      </c>
      <c r="AH271" s="62">
        <f t="shared" si="60"/>
        <v>0.5112</v>
      </c>
      <c r="AI271" s="62">
        <f t="shared" si="61"/>
        <v>0.4888</v>
      </c>
      <c r="AJ271" s="62">
        <f t="shared" si="62"/>
        <v>0.6931975218725803</v>
      </c>
      <c r="AK271" s="62">
        <f t="shared" si="63"/>
        <v>0.6153653873919138</v>
      </c>
      <c r="AL271" s="62">
        <f t="shared" si="64"/>
        <v>0.18463461260808622</v>
      </c>
      <c r="AM271" s="62">
        <f t="shared" si="69"/>
        <v>0.4888</v>
      </c>
      <c r="AN271" s="62">
        <f t="shared" si="70"/>
        <v>0.5225087369345494</v>
      </c>
      <c r="AO271" s="62">
        <f t="shared" si="65"/>
        <v>0.22250873693454937</v>
      </c>
      <c r="AP271" s="62">
        <f t="shared" si="71"/>
        <v>0.36116228179522286</v>
      </c>
      <c r="AQ271" s="62">
        <f t="shared" si="72"/>
        <v>0.07862608132994955</v>
      </c>
      <c r="AR271" s="62">
        <f t="shared" si="73"/>
        <v>0.2081539750927295</v>
      </c>
      <c r="AS271" s="139">
        <f t="shared" si="66"/>
        <v>0.49050000000000005</v>
      </c>
      <c r="AT271" s="62">
        <f t="shared" si="74"/>
        <v>0.5691260813299496</v>
      </c>
      <c r="AU271" s="62">
        <f t="shared" si="75"/>
        <v>-0.2149762143034235</v>
      </c>
      <c r="AV271" s="62">
        <f t="shared" si="76"/>
        <v>-0.006822239210693998</v>
      </c>
      <c r="AW271" s="13">
        <f t="shared" si="68"/>
        <v>0.5283392444535095</v>
      </c>
      <c r="AX271" s="98">
        <f t="shared" si="67"/>
        <v>11.892331249552798</v>
      </c>
    </row>
    <row r="272" spans="32:50" ht="12.75">
      <c r="AF272" s="98"/>
      <c r="AG272" s="94">
        <v>237</v>
      </c>
      <c r="AH272" s="62">
        <f t="shared" si="60"/>
        <v>0.5104</v>
      </c>
      <c r="AI272" s="62">
        <f t="shared" si="61"/>
        <v>0.48960000000000004</v>
      </c>
      <c r="AJ272" s="62">
        <f t="shared" si="62"/>
        <v>0.6918981821370347</v>
      </c>
      <c r="AK272" s="62">
        <f t="shared" si="63"/>
        <v>0.6160290902222071</v>
      </c>
      <c r="AL272" s="62">
        <f t="shared" si="64"/>
        <v>0.18397090977779296</v>
      </c>
      <c r="AM272" s="62">
        <f t="shared" si="69"/>
        <v>0.48960000000000004</v>
      </c>
      <c r="AN272" s="62">
        <f t="shared" si="70"/>
        <v>0.5230233796346668</v>
      </c>
      <c r="AO272" s="62">
        <f t="shared" si="65"/>
        <v>0.22302337963466684</v>
      </c>
      <c r="AP272" s="62">
        <f t="shared" si="71"/>
        <v>0.3594346820265223</v>
      </c>
      <c r="AQ272" s="62">
        <f t="shared" si="72"/>
        <v>0.078447380462738</v>
      </c>
      <c r="AR272" s="62">
        <f t="shared" si="73"/>
        <v>0.2087712536778068</v>
      </c>
      <c r="AS272" s="139">
        <f t="shared" si="66"/>
        <v>0.49050000000000005</v>
      </c>
      <c r="AT272" s="62">
        <f t="shared" si="74"/>
        <v>0.5689473804627381</v>
      </c>
      <c r="AU272" s="62">
        <f t="shared" si="75"/>
        <v>-0.21378628921450576</v>
      </c>
      <c r="AV272" s="62">
        <f t="shared" si="76"/>
        <v>-0.005015035536698964</v>
      </c>
      <c r="AW272" s="13">
        <f t="shared" si="68"/>
        <v>0.4526174574335931</v>
      </c>
      <c r="AX272" s="98">
        <f t="shared" si="67"/>
        <v>13.881889008007251</v>
      </c>
    </row>
    <row r="273" spans="32:50" ht="12.75">
      <c r="AF273" s="98"/>
      <c r="AG273" s="94">
        <v>238</v>
      </c>
      <c r="AH273" s="62">
        <f t="shared" si="60"/>
        <v>0.5096</v>
      </c>
      <c r="AI273" s="62">
        <f t="shared" si="61"/>
        <v>0.4904</v>
      </c>
      <c r="AJ273" s="62">
        <f t="shared" si="62"/>
        <v>0.6906002396966486</v>
      </c>
      <c r="AK273" s="62">
        <f t="shared" si="63"/>
        <v>0.6166910409597338</v>
      </c>
      <c r="AL273" s="62">
        <f t="shared" si="64"/>
        <v>0.18330895904026623</v>
      </c>
      <c r="AM273" s="62">
        <f t="shared" si="69"/>
        <v>0.49039999999999995</v>
      </c>
      <c r="AN273" s="62">
        <f t="shared" si="70"/>
        <v>0.5235401937429695</v>
      </c>
      <c r="AO273" s="62">
        <f t="shared" si="65"/>
        <v>0.22354019374296946</v>
      </c>
      <c r="AP273" s="62">
        <f t="shared" si="71"/>
        <v>0.3577136186718402</v>
      </c>
      <c r="AQ273" s="62">
        <f t="shared" si="72"/>
        <v>0.07826890983426701</v>
      </c>
      <c r="AR273" s="62">
        <f t="shared" si="73"/>
        <v>0.20939005700366886</v>
      </c>
      <c r="AS273" s="139">
        <f t="shared" si="66"/>
        <v>0.49050000000000005</v>
      </c>
      <c r="AT273" s="62">
        <f t="shared" si="74"/>
        <v>0.5687689098342671</v>
      </c>
      <c r="AU273" s="62">
        <f t="shared" si="75"/>
        <v>-0.21260284827933632</v>
      </c>
      <c r="AV273" s="62">
        <f t="shared" si="76"/>
        <v>-0.0032127912756674537</v>
      </c>
      <c r="AW273" s="13">
        <f t="shared" si="68"/>
        <v>0.3619770388554254</v>
      </c>
      <c r="AX273" s="98">
        <f t="shared" si="67"/>
        <v>17.35796648054549</v>
      </c>
    </row>
    <row r="274" spans="32:50" ht="12.75">
      <c r="AF274" s="98"/>
      <c r="AG274" s="94">
        <v>239</v>
      </c>
      <c r="AH274" s="62">
        <f t="shared" si="60"/>
        <v>0.5088</v>
      </c>
      <c r="AI274" s="62">
        <f t="shared" si="61"/>
        <v>0.49119999999999997</v>
      </c>
      <c r="AJ274" s="62">
        <f t="shared" si="62"/>
        <v>0.6893036878736256</v>
      </c>
      <c r="AK274" s="62">
        <f t="shared" si="63"/>
        <v>0.6173512452405032</v>
      </c>
      <c r="AL274" s="62">
        <f t="shared" si="64"/>
        <v>0.18264875475949682</v>
      </c>
      <c r="AM274" s="62">
        <f t="shared" si="69"/>
        <v>0.49119999999999997</v>
      </c>
      <c r="AN274" s="62">
        <f t="shared" si="70"/>
        <v>0.5240591642316684</v>
      </c>
      <c r="AO274" s="62">
        <f t="shared" si="65"/>
        <v>0.22405916423166844</v>
      </c>
      <c r="AP274" s="62">
        <f t="shared" si="71"/>
        <v>0.35599907855160007</v>
      </c>
      <c r="AQ274" s="62">
        <f t="shared" si="72"/>
        <v>0.07809066252923437</v>
      </c>
      <c r="AR274" s="62">
        <f t="shared" si="73"/>
        <v>0.2100103747483419</v>
      </c>
      <c r="AS274" s="139">
        <f t="shared" si="66"/>
        <v>0.49050000000000005</v>
      </c>
      <c r="AT274" s="62">
        <f t="shared" si="74"/>
        <v>0.5685906625292344</v>
      </c>
      <c r="AU274" s="62">
        <f t="shared" si="75"/>
        <v>-0.21142584788037855</v>
      </c>
      <c r="AV274" s="62">
        <f t="shared" si="76"/>
        <v>-0.0014154731320366598</v>
      </c>
      <c r="AW274" s="13">
        <f t="shared" si="68"/>
        <v>0.24006930426107834</v>
      </c>
      <c r="AX274" s="98">
        <f t="shared" si="67"/>
        <v>26.172381040212223</v>
      </c>
    </row>
    <row r="275" spans="32:50" ht="12.75">
      <c r="AF275" s="98"/>
      <c r="AG275" s="94">
        <v>240</v>
      </c>
      <c r="AH275" s="62">
        <f t="shared" si="60"/>
        <v>0.508</v>
      </c>
      <c r="AI275" s="62">
        <f t="shared" si="61"/>
        <v>0.492</v>
      </c>
      <c r="AJ275" s="62">
        <f t="shared" si="62"/>
        <v>0.6880085200352017</v>
      </c>
      <c r="AK275" s="62">
        <f t="shared" si="63"/>
        <v>0.6180097086616034</v>
      </c>
      <c r="AL275" s="62">
        <f t="shared" si="64"/>
        <v>0.18199029133839661</v>
      </c>
      <c r="AM275" s="62">
        <f t="shared" si="69"/>
        <v>0.492</v>
      </c>
      <c r="AN275" s="62">
        <f t="shared" si="70"/>
        <v>0.5245802761650827</v>
      </c>
      <c r="AO275" s="62">
        <f t="shared" si="65"/>
        <v>0.22458027616508275</v>
      </c>
      <c r="AP275" s="62">
        <f t="shared" si="71"/>
        <v>0.3542910483458883</v>
      </c>
      <c r="AQ275" s="62">
        <f t="shared" si="72"/>
        <v>0.07791263176520757</v>
      </c>
      <c r="AR275" s="62">
        <f t="shared" si="73"/>
        <v>0.21063219662198845</v>
      </c>
      <c r="AS275" s="139">
        <f t="shared" si="66"/>
        <v>0.49050000000000005</v>
      </c>
      <c r="AT275" s="62">
        <f t="shared" si="74"/>
        <v>0.5684126317652076</v>
      </c>
      <c r="AU275" s="62">
        <f t="shared" si="75"/>
        <v>-0.21025524482799776</v>
      </c>
      <c r="AV275" s="62">
        <f t="shared" si="76"/>
        <v>0.000376951793990693</v>
      </c>
      <c r="AW275" s="13">
        <f t="shared" si="68"/>
        <v>0.12378709003025418</v>
      </c>
      <c r="AX275" s="98">
        <f t="shared" si="67"/>
        <v>50.75800154639668</v>
      </c>
    </row>
    <row r="276" spans="32:50" ht="12.75">
      <c r="AF276" s="98"/>
      <c r="AG276" s="94">
        <v>241</v>
      </c>
      <c r="AH276" s="62">
        <f t="shared" si="60"/>
        <v>0.5072</v>
      </c>
      <c r="AI276" s="62">
        <f t="shared" si="61"/>
        <v>0.4928</v>
      </c>
      <c r="AJ276" s="62">
        <f t="shared" si="62"/>
        <v>0.6867147295932093</v>
      </c>
      <c r="AK276" s="62">
        <f t="shared" si="63"/>
        <v>0.6186664367815666</v>
      </c>
      <c r="AL276" s="62">
        <f t="shared" si="64"/>
        <v>0.1813335632184334</v>
      </c>
      <c r="AM276" s="62">
        <f t="shared" si="69"/>
        <v>0.4928</v>
      </c>
      <c r="AN276" s="62">
        <f t="shared" si="70"/>
        <v>0.5251035146992387</v>
      </c>
      <c r="AO276" s="62">
        <f t="shared" si="65"/>
        <v>0.22510351469923867</v>
      </c>
      <c r="AP276" s="62">
        <f t="shared" si="71"/>
        <v>0.35258951459729143</v>
      </c>
      <c r="AQ276" s="62">
        <f t="shared" si="72"/>
        <v>0.07773481089111654</v>
      </c>
      <c r="AR276" s="62">
        <f t="shared" si="73"/>
        <v>0.21125551236754206</v>
      </c>
      <c r="AS276" s="139">
        <f t="shared" si="66"/>
        <v>0.49050000000000005</v>
      </c>
      <c r="AT276" s="62">
        <f t="shared" si="74"/>
        <v>0.5682348108911166</v>
      </c>
      <c r="AU276" s="62">
        <f t="shared" si="75"/>
        <v>-0.20909099635478662</v>
      </c>
      <c r="AV276" s="62">
        <f t="shared" si="76"/>
        <v>0.002164516012755441</v>
      </c>
      <c r="AW276" s="13">
        <f t="shared" si="68"/>
        <v>0.2963876134402195</v>
      </c>
      <c r="AX276" s="98">
        <f t="shared" si="67"/>
        <v>21.199216911427662</v>
      </c>
    </row>
    <row r="277" spans="32:50" ht="12.75">
      <c r="AF277" s="98"/>
      <c r="AG277" s="94">
        <v>242</v>
      </c>
      <c r="AH277" s="62">
        <f t="shared" si="60"/>
        <v>0.5064</v>
      </c>
      <c r="AI277" s="62">
        <f t="shared" si="61"/>
        <v>0.49360000000000004</v>
      </c>
      <c r="AJ277" s="62">
        <f t="shared" si="62"/>
        <v>0.6854223100036472</v>
      </c>
      <c r="AK277" s="62">
        <f t="shared" si="63"/>
        <v>0.6193214351207297</v>
      </c>
      <c r="AL277" s="62">
        <f t="shared" si="64"/>
        <v>0.18067856487927036</v>
      </c>
      <c r="AM277" s="62">
        <f t="shared" si="69"/>
        <v>0.49360000000000004</v>
      </c>
      <c r="AN277" s="62">
        <f t="shared" si="70"/>
        <v>0.5256288650814687</v>
      </c>
      <c r="AO277" s="62">
        <f t="shared" si="65"/>
        <v>0.22562886508146868</v>
      </c>
      <c r="AP277" s="62">
        <f t="shared" si="71"/>
        <v>0.3508944637137084</v>
      </c>
      <c r="AQ277" s="62">
        <f t="shared" si="72"/>
        <v>0.07755719338575479</v>
      </c>
      <c r="AR277" s="62">
        <f t="shared" si="73"/>
        <v>0.21188031176132488</v>
      </c>
      <c r="AS277" s="139">
        <f t="shared" si="66"/>
        <v>0.49050000000000005</v>
      </c>
      <c r="AT277" s="62">
        <f t="shared" si="74"/>
        <v>0.5680571933857548</v>
      </c>
      <c r="AU277" s="62">
        <f t="shared" si="75"/>
        <v>-0.2079330601099763</v>
      </c>
      <c r="AV277" s="62">
        <f t="shared" si="76"/>
        <v>0.003947251651348571</v>
      </c>
      <c r="AW277" s="13">
        <f t="shared" si="68"/>
        <v>0.39992157108689025</v>
      </c>
      <c r="AX277" s="98">
        <f t="shared" si="67"/>
        <v>15.711043768165357</v>
      </c>
    </row>
    <row r="278" spans="32:50" ht="12.75">
      <c r="AF278" s="98"/>
      <c r="AG278" s="94">
        <v>243</v>
      </c>
      <c r="AH278" s="62">
        <f t="shared" si="60"/>
        <v>0.5056</v>
      </c>
      <c r="AI278" s="62">
        <f t="shared" si="61"/>
        <v>0.4944</v>
      </c>
      <c r="AJ278" s="62">
        <f t="shared" si="62"/>
        <v>0.6841312547662541</v>
      </c>
      <c r="AK278" s="62">
        <f t="shared" si="63"/>
        <v>0.6199747091615916</v>
      </c>
      <c r="AL278" s="62">
        <f t="shared" si="64"/>
        <v>0.18002529083840846</v>
      </c>
      <c r="AM278" s="62">
        <f t="shared" si="69"/>
        <v>0.49439999999999995</v>
      </c>
      <c r="AN278" s="62">
        <f t="shared" si="70"/>
        <v>0.5261563126500085</v>
      </c>
      <c r="AO278" s="62">
        <f t="shared" si="65"/>
        <v>0.22615631265000852</v>
      </c>
      <c r="AP278" s="62">
        <f t="shared" si="71"/>
        <v>0.3492058819711349</v>
      </c>
      <c r="AQ278" s="62">
        <f t="shared" si="72"/>
        <v>0.0773797728562882</v>
      </c>
      <c r="AR278" s="62">
        <f t="shared" si="73"/>
        <v>0.21250658461364824</v>
      </c>
      <c r="AS278" s="139">
        <f t="shared" si="66"/>
        <v>0.49050000000000005</v>
      </c>
      <c r="AT278" s="62">
        <f t="shared" si="74"/>
        <v>0.5678797728562882</v>
      </c>
      <c r="AU278" s="62">
        <f t="shared" si="75"/>
        <v>-0.2067813941539293</v>
      </c>
      <c r="AV278" s="62">
        <f t="shared" si="76"/>
        <v>0.0057251904597189485</v>
      </c>
      <c r="AW278" s="13">
        <f t="shared" si="68"/>
        <v>0.4812499930533748</v>
      </c>
      <c r="AX278" s="98">
        <f t="shared" si="67"/>
        <v>13.055969657921068</v>
      </c>
    </row>
    <row r="279" spans="32:50" ht="12.75">
      <c r="AF279" s="98"/>
      <c r="AG279" s="94">
        <v>244</v>
      </c>
      <c r="AH279" s="62">
        <f t="shared" si="60"/>
        <v>0.5048</v>
      </c>
      <c r="AI279" s="62">
        <f t="shared" si="61"/>
        <v>0.4952</v>
      </c>
      <c r="AJ279" s="62">
        <f t="shared" si="62"/>
        <v>0.6828415574240893</v>
      </c>
      <c r="AK279" s="62">
        <f t="shared" si="63"/>
        <v>0.6206262643491653</v>
      </c>
      <c r="AL279" s="62">
        <f t="shared" si="64"/>
        <v>0.1793737356508347</v>
      </c>
      <c r="AM279" s="62">
        <f t="shared" si="69"/>
        <v>0.4952</v>
      </c>
      <c r="AN279" s="62">
        <f t="shared" si="70"/>
        <v>0.5266858428335961</v>
      </c>
      <c r="AO279" s="62">
        <f t="shared" si="65"/>
        <v>0.2266858428335961</v>
      </c>
      <c r="AP279" s="62">
        <f t="shared" si="71"/>
        <v>0.34752375551642284</v>
      </c>
      <c r="AQ279" s="62">
        <f t="shared" si="72"/>
        <v>0.07720254303677371</v>
      </c>
      <c r="AR279" s="62">
        <f t="shared" si="73"/>
        <v>0.21313432076939873</v>
      </c>
      <c r="AS279" s="139">
        <f t="shared" si="66"/>
        <v>0.49050000000000005</v>
      </c>
      <c r="AT279" s="62">
        <f t="shared" si="74"/>
        <v>0.5677025430367737</v>
      </c>
      <c r="AU279" s="62">
        <f t="shared" si="75"/>
        <v>-0.20563595695271583</v>
      </c>
      <c r="AV279" s="62">
        <f t="shared" si="76"/>
        <v>0.007498363816682896</v>
      </c>
      <c r="AW279" s="13">
        <f t="shared" si="68"/>
        <v>0.5503106706909916</v>
      </c>
      <c r="AX279" s="98">
        <f t="shared" si="67"/>
        <v>11.417524031089881</v>
      </c>
    </row>
    <row r="280" spans="32:50" ht="12.75">
      <c r="AF280" s="98"/>
      <c r="AG280" s="94">
        <v>245</v>
      </c>
      <c r="AH280" s="62">
        <f t="shared" si="60"/>
        <v>0.504</v>
      </c>
      <c r="AI280" s="62">
        <f t="shared" si="61"/>
        <v>0.496</v>
      </c>
      <c r="AJ280" s="62">
        <f t="shared" si="62"/>
        <v>0.6815532115631169</v>
      </c>
      <c r="AK280" s="62">
        <f t="shared" si="63"/>
        <v>0.6212761060913256</v>
      </c>
      <c r="AL280" s="62">
        <f t="shared" si="64"/>
        <v>0.1787238939086745</v>
      </c>
      <c r="AM280" s="62">
        <f t="shared" si="69"/>
        <v>0.496</v>
      </c>
      <c r="AN280" s="62">
        <f t="shared" si="70"/>
        <v>0.5272174411510673</v>
      </c>
      <c r="AO280" s="62">
        <f t="shared" si="65"/>
        <v>0.2272174411510673</v>
      </c>
      <c r="AP280" s="62">
        <f t="shared" si="71"/>
        <v>0.3458480703700163</v>
      </c>
      <c r="AQ280" s="62">
        <f t="shared" si="72"/>
        <v>0.0770254977866861</v>
      </c>
      <c r="AR280" s="62">
        <f t="shared" si="73"/>
        <v>0.21376351010860561</v>
      </c>
      <c r="AS280" s="139">
        <f t="shared" si="66"/>
        <v>0.49050000000000005</v>
      </c>
      <c r="AT280" s="62">
        <f t="shared" si="74"/>
        <v>0.5675254977866862</v>
      </c>
      <c r="AU280" s="62">
        <f t="shared" si="75"/>
        <v>-0.20449670737277295</v>
      </c>
      <c r="AV280" s="62">
        <f t="shared" si="76"/>
        <v>0.009266802735832663</v>
      </c>
      <c r="AW280" s="13">
        <f t="shared" si="68"/>
        <v>0.6112784967904676</v>
      </c>
      <c r="AX280" s="98">
        <f t="shared" si="67"/>
        <v>10.278760565224527</v>
      </c>
    </row>
    <row r="281" spans="32:50" ht="12.75">
      <c r="AF281" s="98"/>
      <c r="AG281" s="94">
        <v>246</v>
      </c>
      <c r="AH281" s="62">
        <f t="shared" si="60"/>
        <v>0.5032</v>
      </c>
      <c r="AI281" s="62">
        <f t="shared" si="61"/>
        <v>0.4968</v>
      </c>
      <c r="AJ281" s="62">
        <f t="shared" si="62"/>
        <v>0.6802662108117971</v>
      </c>
      <c r="AK281" s="62">
        <f t="shared" si="63"/>
        <v>0.6219242397591528</v>
      </c>
      <c r="AL281" s="62">
        <f t="shared" si="64"/>
        <v>0.17807576024084726</v>
      </c>
      <c r="AM281" s="62">
        <f t="shared" si="69"/>
        <v>0.4968</v>
      </c>
      <c r="AN281" s="62">
        <f t="shared" si="70"/>
        <v>0.5277510932109527</v>
      </c>
      <c r="AO281" s="62">
        <f t="shared" si="65"/>
        <v>0.22775109321095272</v>
      </c>
      <c r="AP281" s="62">
        <f t="shared" si="71"/>
        <v>0.344178812428658</v>
      </c>
      <c r="AQ281" s="62">
        <f t="shared" si="72"/>
        <v>0.07684863108945383</v>
      </c>
      <c r="AR281" s="62">
        <f t="shared" si="73"/>
        <v>0.21439414254699474</v>
      </c>
      <c r="AS281" s="139">
        <f t="shared" si="66"/>
        <v>0.49050000000000005</v>
      </c>
      <c r="AT281" s="62">
        <f t="shared" si="74"/>
        <v>0.5673486310894539</v>
      </c>
      <c r="AU281" s="62">
        <f t="shared" si="75"/>
        <v>-0.2033636046756411</v>
      </c>
      <c r="AV281" s="62">
        <f t="shared" si="76"/>
        <v>0.011030537871353635</v>
      </c>
      <c r="AW281" s="13">
        <f t="shared" si="68"/>
        <v>0.6663809131353089</v>
      </c>
      <c r="AX281" s="98">
        <f t="shared" si="67"/>
        <v>9.428819438445986</v>
      </c>
    </row>
    <row r="282" spans="32:50" ht="12.75">
      <c r="AF282" s="98"/>
      <c r="AG282" s="94">
        <v>247</v>
      </c>
      <c r="AH282" s="62">
        <f t="shared" si="60"/>
        <v>0.5024</v>
      </c>
      <c r="AI282" s="62">
        <f t="shared" si="61"/>
        <v>0.4976</v>
      </c>
      <c r="AJ282" s="62">
        <f t="shared" si="62"/>
        <v>0.6789805488406799</v>
      </c>
      <c r="AK282" s="62">
        <f t="shared" si="63"/>
        <v>0.6225706706872725</v>
      </c>
      <c r="AL282" s="62">
        <f t="shared" si="64"/>
        <v>0.1774293293127276</v>
      </c>
      <c r="AM282" s="62">
        <f t="shared" si="69"/>
        <v>0.49760000000000004</v>
      </c>
      <c r="AN282" s="62">
        <f t="shared" si="70"/>
        <v>0.5282867847110737</v>
      </c>
      <c r="AO282" s="62">
        <f t="shared" si="65"/>
        <v>0.22828678471107372</v>
      </c>
      <c r="AP282" s="62">
        <f t="shared" si="71"/>
        <v>0.3425159674680727</v>
      </c>
      <c r="AQ282" s="62">
        <f t="shared" si="72"/>
        <v>0.0766719370510042</v>
      </c>
      <c r="AR282" s="62">
        <f t="shared" si="73"/>
        <v>0.21502620803652508</v>
      </c>
      <c r="AS282" s="139">
        <f t="shared" si="66"/>
        <v>0.49050000000000005</v>
      </c>
      <c r="AT282" s="62">
        <f t="shared" si="74"/>
        <v>0.5671719370510042</v>
      </c>
      <c r="AU282" s="62">
        <f t="shared" si="75"/>
        <v>-0.2022366085127818</v>
      </c>
      <c r="AV282" s="62">
        <f t="shared" si="76"/>
        <v>0.012789599523743284</v>
      </c>
      <c r="AW282" s="13">
        <f t="shared" si="68"/>
        <v>0.7169737985471901</v>
      </c>
      <c r="AX282" s="98">
        <f t="shared" si="67"/>
        <v>8.763479669565688</v>
      </c>
    </row>
    <row r="283" spans="32:50" ht="12.75">
      <c r="AF283" s="98"/>
      <c r="AG283" s="94">
        <v>248</v>
      </c>
      <c r="AH283" s="62">
        <f t="shared" si="60"/>
        <v>0.5016</v>
      </c>
      <c r="AI283" s="62">
        <f t="shared" si="61"/>
        <v>0.4984</v>
      </c>
      <c r="AJ283" s="62">
        <f t="shared" si="62"/>
        <v>0.6776962193620059</v>
      </c>
      <c r="AK283" s="62">
        <f t="shared" si="63"/>
        <v>0.6232154041741909</v>
      </c>
      <c r="AL283" s="62">
        <f t="shared" si="64"/>
        <v>0.1767845958258092</v>
      </c>
      <c r="AM283" s="62">
        <f t="shared" si="69"/>
        <v>0.49839999999999995</v>
      </c>
      <c r="AN283" s="62">
        <f t="shared" si="70"/>
        <v>0.5288245014381374</v>
      </c>
      <c r="AO283" s="62">
        <f t="shared" si="65"/>
        <v>0.22882450143813743</v>
      </c>
      <c r="AP283" s="62">
        <f t="shared" si="71"/>
        <v>0.3408595211456228</v>
      </c>
      <c r="AQ283" s="62">
        <f t="shared" si="72"/>
        <v>0.07649540989831695</v>
      </c>
      <c r="AR283" s="62">
        <f t="shared" si="73"/>
        <v>0.21565969656591058</v>
      </c>
      <c r="AS283" s="139">
        <f t="shared" si="66"/>
        <v>0.49050000000000005</v>
      </c>
      <c r="AT283" s="62">
        <f t="shared" si="74"/>
        <v>0.566995409898317</v>
      </c>
      <c r="AU283" s="62">
        <f t="shared" si="75"/>
        <v>-0.20111567892047152</v>
      </c>
      <c r="AV283" s="62">
        <f t="shared" si="76"/>
        <v>0.014544017645439056</v>
      </c>
      <c r="AW283" s="13">
        <f t="shared" si="68"/>
        <v>0.7639557031858186</v>
      </c>
      <c r="AX283" s="98">
        <f t="shared" si="67"/>
        <v>8.224541398117312</v>
      </c>
    </row>
    <row r="284" spans="32:50" ht="12.75">
      <c r="AF284" s="98"/>
      <c r="AG284" s="94">
        <v>249</v>
      </c>
      <c r="AH284" s="62">
        <f t="shared" si="60"/>
        <v>0.5008</v>
      </c>
      <c r="AI284" s="62">
        <f t="shared" si="61"/>
        <v>0.4992</v>
      </c>
      <c r="AJ284" s="62">
        <f t="shared" si="62"/>
        <v>0.6764132161293098</v>
      </c>
      <c r="AK284" s="62">
        <f t="shared" si="63"/>
        <v>0.6238584454826271</v>
      </c>
      <c r="AL284" s="62">
        <f t="shared" si="64"/>
        <v>0.1761415545173729</v>
      </c>
      <c r="AM284" s="62">
        <f t="shared" si="69"/>
        <v>0.4992</v>
      </c>
      <c r="AN284" s="62">
        <f t="shared" si="70"/>
        <v>0.5293642292673322</v>
      </c>
      <c r="AO284" s="62">
        <f t="shared" si="65"/>
        <v>0.2293642292673322</v>
      </c>
      <c r="AP284" s="62">
        <f t="shared" si="71"/>
        <v>0.3392094590029367</v>
      </c>
      <c r="AQ284" s="62">
        <f t="shared" si="72"/>
        <v>0.07631904397798756</v>
      </c>
      <c r="AR284" s="62">
        <f t="shared" si="73"/>
        <v>0.2162945981611268</v>
      </c>
      <c r="AS284" s="139">
        <f t="shared" si="66"/>
        <v>0.49050000000000005</v>
      </c>
      <c r="AT284" s="62">
        <f t="shared" si="74"/>
        <v>0.5668190439779877</v>
      </c>
      <c r="AU284" s="62">
        <f t="shared" si="75"/>
        <v>-0.20000077631477145</v>
      </c>
      <c r="AV284" s="62">
        <f t="shared" si="76"/>
        <v>0.01629382184635536</v>
      </c>
      <c r="AW284" s="13">
        <f t="shared" si="68"/>
        <v>0.8079587548963104</v>
      </c>
      <c r="AX284" s="98">
        <f t="shared" si="67"/>
        <v>7.776616404120704</v>
      </c>
    </row>
    <row r="285" spans="32:50" ht="12.75">
      <c r="AF285" s="98"/>
      <c r="AG285" s="94">
        <v>250</v>
      </c>
      <c r="AH285" s="62">
        <f t="shared" si="60"/>
        <v>0.5</v>
      </c>
      <c r="AI285" s="62">
        <f t="shared" si="61"/>
        <v>0.5</v>
      </c>
      <c r="AJ285" s="62">
        <f t="shared" si="62"/>
        <v>0.6751315329370317</v>
      </c>
      <c r="AK285" s="62">
        <f t="shared" si="63"/>
        <v>0.6244997998398398</v>
      </c>
      <c r="AL285" s="62">
        <f t="shared" si="64"/>
        <v>0.1755002001601602</v>
      </c>
      <c r="AM285" s="62">
        <f t="shared" si="69"/>
        <v>0.5</v>
      </c>
      <c r="AN285" s="62">
        <f t="shared" si="70"/>
        <v>0.5299059541619213</v>
      </c>
      <c r="AO285" s="62">
        <f t="shared" si="65"/>
        <v>0.22990595416192133</v>
      </c>
      <c r="AP285" s="62">
        <f t="shared" si="71"/>
        <v>0.33756576646851594</v>
      </c>
      <c r="AQ285" s="62">
        <f t="shared" si="72"/>
        <v>0.07614283375479994</v>
      </c>
      <c r="AR285" s="62">
        <f t="shared" si="73"/>
        <v>0.21693090288590136</v>
      </c>
      <c r="AS285" s="139">
        <f t="shared" si="66"/>
        <v>0.49050000000000005</v>
      </c>
      <c r="AT285" s="62">
        <f t="shared" si="74"/>
        <v>0.5666428337548</v>
      </c>
      <c r="AU285" s="62">
        <f t="shared" si="75"/>
        <v>-0.1988918614865756</v>
      </c>
      <c r="AV285" s="62">
        <f t="shared" si="76"/>
        <v>0.018039041399325773</v>
      </c>
      <c r="AW285" s="13">
        <f t="shared" si="68"/>
        <v>0.8494478535925739</v>
      </c>
      <c r="AX285" s="98">
        <f t="shared" si="67"/>
        <v>7.396787549236931</v>
      </c>
    </row>
    <row r="286" spans="32:50" ht="12.75">
      <c r="AF286" s="98"/>
      <c r="AG286" s="94">
        <v>251</v>
      </c>
      <c r="AH286" s="62">
        <f t="shared" si="60"/>
        <v>0.4992</v>
      </c>
      <c r="AI286" s="62">
        <f t="shared" si="61"/>
        <v>0.5008</v>
      </c>
      <c r="AJ286" s="62">
        <f t="shared" si="62"/>
        <v>0.6738511636201292</v>
      </c>
      <c r="AK286" s="62">
        <f t="shared" si="63"/>
        <v>0.6251394724379513</v>
      </c>
      <c r="AL286" s="62">
        <f t="shared" si="64"/>
        <v>0.17486052756204873</v>
      </c>
      <c r="AM286" s="62">
        <f t="shared" si="69"/>
        <v>0.5008000000000001</v>
      </c>
      <c r="AN286" s="62">
        <f t="shared" si="70"/>
        <v>0.5304496621728382</v>
      </c>
      <c r="AO286" s="62">
        <f t="shared" si="65"/>
        <v>0.2304496621728382</v>
      </c>
      <c r="AP286" s="62">
        <f t="shared" si="71"/>
        <v>0.33592842886031016</v>
      </c>
      <c r="AQ286" s="62">
        <f t="shared" si="72"/>
        <v>0.0759667738103082</v>
      </c>
      <c r="AR286" s="62">
        <f t="shared" si="73"/>
        <v>0.2175686008421912</v>
      </c>
      <c r="AS286" s="139">
        <f t="shared" si="66"/>
        <v>0.49050000000000005</v>
      </c>
      <c r="AT286" s="62">
        <f t="shared" si="74"/>
        <v>0.5664667738103082</v>
      </c>
      <c r="AU286" s="62">
        <f t="shared" si="75"/>
        <v>-0.1977888955967296</v>
      </c>
      <c r="AV286" s="62">
        <f t="shared" si="76"/>
        <v>0.019779705245461604</v>
      </c>
      <c r="AW286" s="13">
        <f t="shared" si="68"/>
        <v>0.8887768735115926</v>
      </c>
      <c r="AX286" s="98">
        <f t="shared" si="67"/>
        <v>7.069474346642788</v>
      </c>
    </row>
    <row r="287" spans="32:50" ht="12.75">
      <c r="AF287" s="98"/>
      <c r="AG287" s="94">
        <v>252</v>
      </c>
      <c r="AH287" s="62">
        <f t="shared" si="60"/>
        <v>0.49839999999999995</v>
      </c>
      <c r="AI287" s="62">
        <f t="shared" si="61"/>
        <v>0.5016</v>
      </c>
      <c r="AJ287" s="62">
        <f t="shared" si="62"/>
        <v>0.6725721020536984</v>
      </c>
      <c r="AK287" s="62">
        <f t="shared" si="63"/>
        <v>0.6257774684342671</v>
      </c>
      <c r="AL287" s="62">
        <f t="shared" si="64"/>
        <v>0.17422253156573297</v>
      </c>
      <c r="AM287" s="62">
        <f t="shared" si="69"/>
        <v>0.5016</v>
      </c>
      <c r="AN287" s="62">
        <f t="shared" si="70"/>
        <v>0.5309953394382787</v>
      </c>
      <c r="AO287" s="62">
        <f t="shared" si="65"/>
        <v>0.2309953394382787</v>
      </c>
      <c r="AP287" s="62">
        <f t="shared" si="71"/>
        <v>0.33429743138827117</v>
      </c>
      <c r="AQ287" s="62">
        <f t="shared" si="72"/>
        <v>0.07579085884142797</v>
      </c>
      <c r="AR287" s="62">
        <f t="shared" si="73"/>
        <v>0.21820768217064299</v>
      </c>
      <c r="AS287" s="139">
        <f t="shared" si="66"/>
        <v>0.49050000000000005</v>
      </c>
      <c r="AT287" s="62">
        <f t="shared" si="74"/>
        <v>0.566290858841428</v>
      </c>
      <c r="AU287" s="62">
        <f t="shared" si="75"/>
        <v>-0.19669184017122554</v>
      </c>
      <c r="AV287" s="62">
        <f t="shared" si="76"/>
        <v>0.021515841999417445</v>
      </c>
      <c r="AW287" s="13">
        <f t="shared" si="68"/>
        <v>0.9262226713800342</v>
      </c>
      <c r="AX287" s="98">
        <f t="shared" si="67"/>
        <v>6.783666067920682</v>
      </c>
    </row>
    <row r="288" spans="32:50" ht="12.75">
      <c r="AF288" s="98"/>
      <c r="AG288" s="94">
        <v>253</v>
      </c>
      <c r="AH288" s="62">
        <f t="shared" si="60"/>
        <v>0.49760000000000004</v>
      </c>
      <c r="AI288" s="62">
        <f t="shared" si="61"/>
        <v>0.5024</v>
      </c>
      <c r="AJ288" s="62">
        <f t="shared" si="62"/>
        <v>0.6712943421525954</v>
      </c>
      <c r="AK288" s="62">
        <f t="shared" si="63"/>
        <v>0.626413792951592</v>
      </c>
      <c r="AL288" s="62">
        <f t="shared" si="64"/>
        <v>0.173586207048408</v>
      </c>
      <c r="AM288" s="62">
        <f t="shared" si="69"/>
        <v>0.5024</v>
      </c>
      <c r="AN288" s="62">
        <f t="shared" si="70"/>
        <v>0.5315429721832965</v>
      </c>
      <c r="AO288" s="62">
        <f t="shared" si="65"/>
        <v>0.2315429721832965</v>
      </c>
      <c r="AP288" s="62">
        <f t="shared" si="71"/>
        <v>0.3326727591568765</v>
      </c>
      <c r="AQ288" s="62">
        <f t="shared" si="72"/>
        <v>0.07561508365903764</v>
      </c>
      <c r="AR288" s="62">
        <f t="shared" si="73"/>
        <v>0.21884813705104175</v>
      </c>
      <c r="AS288" s="139">
        <f t="shared" si="66"/>
        <v>0.49050000000000005</v>
      </c>
      <c r="AT288" s="62">
        <f t="shared" si="74"/>
        <v>0.5661150836590377</v>
      </c>
      <c r="AU288" s="62">
        <f t="shared" si="75"/>
        <v>-0.19560065709646607</v>
      </c>
      <c r="AV288" s="62">
        <f t="shared" si="76"/>
        <v>0.023247479954575684</v>
      </c>
      <c r="AW288" s="13">
        <f t="shared" si="68"/>
        <v>0.9620067591036634</v>
      </c>
      <c r="AX288" s="98">
        <f t="shared" si="67"/>
        <v>6.5313317684315</v>
      </c>
    </row>
    <row r="289" spans="32:50" ht="12.75">
      <c r="AF289" s="98"/>
      <c r="AG289" s="94">
        <v>254</v>
      </c>
      <c r="AH289" s="62">
        <f t="shared" si="60"/>
        <v>0.4968</v>
      </c>
      <c r="AI289" s="62">
        <f t="shared" si="61"/>
        <v>0.5032</v>
      </c>
      <c r="AJ289" s="62">
        <f t="shared" si="62"/>
        <v>0.6700178778710646</v>
      </c>
      <c r="AK289" s="62">
        <f t="shared" si="63"/>
        <v>0.6270484510785431</v>
      </c>
      <c r="AL289" s="62">
        <f t="shared" si="64"/>
        <v>0.17295154892145692</v>
      </c>
      <c r="AM289" s="62">
        <f t="shared" si="69"/>
        <v>0.5032</v>
      </c>
      <c r="AN289" s="62">
        <f t="shared" si="70"/>
        <v>0.5320925467193945</v>
      </c>
      <c r="AO289" s="62">
        <f t="shared" si="65"/>
        <v>0.23209254671939455</v>
      </c>
      <c r="AP289" s="62">
        <f t="shared" si="71"/>
        <v>0.3310543971676293</v>
      </c>
      <c r="AQ289" s="62">
        <f t="shared" si="72"/>
        <v>0.07543944318658838</v>
      </c>
      <c r="AR289" s="62">
        <f t="shared" si="73"/>
        <v>0.21948995570274246</v>
      </c>
      <c r="AS289" s="139">
        <f t="shared" si="66"/>
        <v>0.49050000000000005</v>
      </c>
      <c r="AT289" s="62">
        <f t="shared" si="74"/>
        <v>0.5659394431865884</v>
      </c>
      <c r="AU289" s="62">
        <f t="shared" si="75"/>
        <v>-0.1945153086146012</v>
      </c>
      <c r="AV289" s="62">
        <f t="shared" si="76"/>
        <v>0.02497464708814126</v>
      </c>
      <c r="AW289" s="13">
        <f t="shared" si="68"/>
        <v>0.9963097069285644</v>
      </c>
      <c r="AX289" s="98">
        <f t="shared" si="67"/>
        <v>6.306457985388365</v>
      </c>
    </row>
    <row r="290" spans="32:50" ht="12.75">
      <c r="AF290" s="98"/>
      <c r="AG290" s="94">
        <v>255</v>
      </c>
      <c r="AH290" s="62">
        <f t="shared" si="60"/>
        <v>0.496</v>
      </c>
      <c r="AI290" s="62">
        <f t="shared" si="61"/>
        <v>0.504</v>
      </c>
      <c r="AJ290" s="62">
        <f t="shared" si="62"/>
        <v>0.6687427032023717</v>
      </c>
      <c r="AK290" s="62">
        <f t="shared" si="63"/>
        <v>0.6276814478698571</v>
      </c>
      <c r="AL290" s="62">
        <f t="shared" si="64"/>
        <v>0.1723185521301429</v>
      </c>
      <c r="AM290" s="62">
        <f t="shared" si="69"/>
        <v>0.504</v>
      </c>
      <c r="AN290" s="62">
        <f t="shared" si="70"/>
        <v>0.5326440494441187</v>
      </c>
      <c r="AO290" s="62">
        <f t="shared" si="65"/>
        <v>0.2326440494441187</v>
      </c>
      <c r="AP290" s="62">
        <f t="shared" si="71"/>
        <v>0.32944233032153264</v>
      </c>
      <c r="AQ290" s="62">
        <f t="shared" si="72"/>
        <v>0.07526393245872497</v>
      </c>
      <c r="AR290" s="62">
        <f t="shared" si="73"/>
        <v>0.22013312838508892</v>
      </c>
      <c r="AS290" s="139">
        <f t="shared" si="66"/>
        <v>0.49050000000000005</v>
      </c>
      <c r="AT290" s="62">
        <f t="shared" si="74"/>
        <v>0.565763932458725</v>
      </c>
      <c r="AU290" s="62">
        <f t="shared" si="75"/>
        <v>-0.19343575731893545</v>
      </c>
      <c r="AV290" s="62">
        <f t="shared" si="76"/>
        <v>0.02669737106615347</v>
      </c>
      <c r="AW290" s="13">
        <f t="shared" si="68"/>
        <v>1.0292810533338899</v>
      </c>
      <c r="AX290" s="98">
        <f t="shared" si="67"/>
        <v>6.104440849103414</v>
      </c>
    </row>
    <row r="291" spans="32:50" ht="12.75">
      <c r="AF291" s="98"/>
      <c r="AG291" s="94">
        <v>256</v>
      </c>
      <c r="AH291" s="62">
        <f t="shared" si="60"/>
        <v>0.4952</v>
      </c>
      <c r="AI291" s="62">
        <f t="shared" si="61"/>
        <v>0.5048</v>
      </c>
      <c r="AJ291" s="62">
        <f t="shared" si="62"/>
        <v>0.6674688121784395</v>
      </c>
      <c r="AK291" s="62">
        <f t="shared" si="63"/>
        <v>0.6283127883466961</v>
      </c>
      <c r="AL291" s="62">
        <f t="shared" si="64"/>
        <v>0.17168721165330392</v>
      </c>
      <c r="AM291" s="62">
        <f t="shared" si="69"/>
        <v>0.5047999999999999</v>
      </c>
      <c r="AN291" s="62">
        <f t="shared" si="70"/>
        <v>0.5331974668406502</v>
      </c>
      <c r="AO291" s="62">
        <f t="shared" si="65"/>
        <v>0.23319746684065018</v>
      </c>
      <c r="AP291" s="62">
        <f t="shared" si="71"/>
        <v>0.32783654342153595</v>
      </c>
      <c r="AQ291" s="62">
        <f t="shared" si="72"/>
        <v>0.07508854661991554</v>
      </c>
      <c r="AR291" s="62">
        <f t="shared" si="73"/>
        <v>0.22077764539781855</v>
      </c>
      <c r="AS291" s="139">
        <f t="shared" si="66"/>
        <v>0.49050000000000005</v>
      </c>
      <c r="AT291" s="62">
        <f t="shared" si="74"/>
        <v>0.5655885466199155</v>
      </c>
      <c r="AU291" s="62">
        <f t="shared" si="75"/>
        <v>-0.19236196614940176</v>
      </c>
      <c r="AV291" s="62">
        <f t="shared" si="76"/>
        <v>0.028415679248416786</v>
      </c>
      <c r="AW291" s="13">
        <f t="shared" si="68"/>
        <v>1.0610463253847082</v>
      </c>
      <c r="AX291" s="98">
        <f t="shared" si="67"/>
        <v>5.921688013858834</v>
      </c>
    </row>
    <row r="292" spans="32:50" ht="12.75">
      <c r="AF292" s="98"/>
      <c r="AG292" s="94">
        <v>257</v>
      </c>
      <c r="AH292" s="62">
        <f aca="true" t="shared" si="77" ref="AH292:AH355">$AC$38-AI292</f>
        <v>0.49439999999999995</v>
      </c>
      <c r="AI292" s="62">
        <f aca="true" t="shared" si="78" ref="AI292:AI355">$AC$45+AG292*$AI$33</f>
        <v>0.5056</v>
      </c>
      <c r="AJ292" s="62">
        <f aca="true" t="shared" si="79" ref="AJ292:AJ355">ASIN(AH292/$AC$53)</f>
        <v>0.6661961988694889</v>
      </c>
      <c r="AK292" s="62">
        <f aca="true" t="shared" si="80" ref="AK292:AK355">$AC$53*COS(AJ292)</f>
        <v>0.628942477496949</v>
      </c>
      <c r="AL292" s="62">
        <f aca="true" t="shared" si="81" ref="AL292:AL355">$AC$53-AK292</f>
        <v>0.17105752250305106</v>
      </c>
      <c r="AM292" s="62">
        <f t="shared" si="69"/>
        <v>0.5056</v>
      </c>
      <c r="AN292" s="62">
        <f t="shared" si="70"/>
        <v>0.5337527854773986</v>
      </c>
      <c r="AO292" s="62">
        <f aca="true" t="shared" si="82" ref="AO292:AO355">$AC$44*(AN292-$AC$45)</f>
        <v>0.23375278547739858</v>
      </c>
      <c r="AP292" s="62">
        <f t="shared" si="71"/>
        <v>0.32623702117495523</v>
      </c>
      <c r="AQ292" s="62">
        <f t="shared" si="72"/>
        <v>0.07491328092309155</v>
      </c>
      <c r="AR292" s="62">
        <f t="shared" si="73"/>
        <v>0.22142349708145403</v>
      </c>
      <c r="AS292" s="139">
        <f aca="true" t="shared" si="83" ref="AS292:AS355">$AC$40*$AC$37</f>
        <v>0.49050000000000005</v>
      </c>
      <c r="AT292" s="62">
        <f t="shared" si="74"/>
        <v>0.5654132809230916</v>
      </c>
      <c r="AU292" s="62">
        <f t="shared" si="75"/>
        <v>-0.19129389838810457</v>
      </c>
      <c r="AV292" s="62">
        <f t="shared" si="76"/>
        <v>0.03012959869334947</v>
      </c>
      <c r="AW292" s="13">
        <f t="shared" si="68"/>
        <v>1.091712137585201</v>
      </c>
      <c r="AX292" s="98">
        <f aca="true" t="shared" si="84" ref="AX292:AX355">2*PI()/AW292</f>
        <v>5.755349868214894</v>
      </c>
    </row>
    <row r="293" spans="32:50" ht="12.75">
      <c r="AF293" s="98"/>
      <c r="AG293" s="94">
        <v>258</v>
      </c>
      <c r="AH293" s="62">
        <f t="shared" si="77"/>
        <v>0.49360000000000004</v>
      </c>
      <c r="AI293" s="62">
        <f t="shared" si="78"/>
        <v>0.5064</v>
      </c>
      <c r="AJ293" s="62">
        <f t="shared" si="79"/>
        <v>0.6649248573836847</v>
      </c>
      <c r="AK293" s="62">
        <f t="shared" si="80"/>
        <v>0.6295705202755288</v>
      </c>
      <c r="AL293" s="62">
        <f t="shared" si="81"/>
        <v>0.1704294797244712</v>
      </c>
      <c r="AM293" s="62">
        <f t="shared" si="69"/>
        <v>0.5064</v>
      </c>
      <c r="AN293" s="62">
        <f t="shared" si="70"/>
        <v>0.5343099920075928</v>
      </c>
      <c r="AO293" s="62">
        <f t="shared" si="82"/>
        <v>0.23430999200759278</v>
      </c>
      <c r="AP293" s="62">
        <f t="shared" si="71"/>
        <v>0.32464374819587005</v>
      </c>
      <c r="AQ293" s="62">
        <f t="shared" si="72"/>
        <v>0.07473813072829746</v>
      </c>
      <c r="AR293" s="62">
        <f t="shared" si="73"/>
        <v>0.2220706738176793</v>
      </c>
      <c r="AS293" s="139">
        <f t="shared" si="83"/>
        <v>0.49050000000000005</v>
      </c>
      <c r="AT293" s="62">
        <f t="shared" si="74"/>
        <v>0.5652381307282975</v>
      </c>
      <c r="AU293" s="62">
        <f t="shared" si="75"/>
        <v>-0.19023151765492974</v>
      </c>
      <c r="AV293" s="62">
        <f t="shared" si="76"/>
        <v>0.03183915616274957</v>
      </c>
      <c r="AW293" s="13">
        <f aca="true" t="shared" si="85" ref="AW293:AW356">SQRT(ABS(AV293/($AC$40*AI293)))</f>
        <v>1.1213699757624387</v>
      </c>
      <c r="AX293" s="98">
        <f t="shared" si="84"/>
        <v>5.603133170127496</v>
      </c>
    </row>
    <row r="294" spans="32:50" ht="12.75">
      <c r="AF294" s="98"/>
      <c r="AG294" s="94">
        <v>259</v>
      </c>
      <c r="AH294" s="62">
        <f t="shared" si="77"/>
        <v>0.4928</v>
      </c>
      <c r="AI294" s="62">
        <f t="shared" si="78"/>
        <v>0.5072</v>
      </c>
      <c r="AJ294" s="62">
        <f t="shared" si="79"/>
        <v>0.6636547818667836</v>
      </c>
      <c r="AK294" s="62">
        <f t="shared" si="80"/>
        <v>0.630196921604668</v>
      </c>
      <c r="AL294" s="62">
        <f t="shared" si="81"/>
        <v>0.16980307839533204</v>
      </c>
      <c r="AM294" s="62">
        <f t="shared" si="69"/>
        <v>0.5072</v>
      </c>
      <c r="AN294" s="62">
        <f t="shared" si="70"/>
        <v>0.5348690731688749</v>
      </c>
      <c r="AO294" s="62">
        <f t="shared" si="82"/>
        <v>0.2348690731688749</v>
      </c>
      <c r="AP294" s="62">
        <f t="shared" si="71"/>
        <v>0.32305670900749</v>
      </c>
      <c r="AQ294" s="62">
        <f t="shared" si="72"/>
        <v>0.07456309150135067</v>
      </c>
      <c r="AR294" s="62">
        <f t="shared" si="73"/>
        <v>0.22271916602970548</v>
      </c>
      <c r="AS294" s="139">
        <f t="shared" si="83"/>
        <v>0.49050000000000005</v>
      </c>
      <c r="AT294" s="62">
        <f t="shared" si="74"/>
        <v>0.5650630915013507</v>
      </c>
      <c r="AU294" s="62">
        <f t="shared" si="75"/>
        <v>-0.18917478790321873</v>
      </c>
      <c r="AV294" s="62">
        <f t="shared" si="76"/>
        <v>0.03354437812648675</v>
      </c>
      <c r="AW294" s="13">
        <f t="shared" si="85"/>
        <v>1.1500990583877404</v>
      </c>
      <c r="AX294" s="98">
        <f t="shared" si="84"/>
        <v>5.463168812595701</v>
      </c>
    </row>
    <row r="295" spans="32:50" ht="12.75">
      <c r="AF295" s="98"/>
      <c r="AG295" s="94">
        <v>260</v>
      </c>
      <c r="AH295" s="62">
        <f t="shared" si="77"/>
        <v>0.492</v>
      </c>
      <c r="AI295" s="62">
        <f t="shared" si="78"/>
        <v>0.508</v>
      </c>
      <c r="AJ295" s="62">
        <f t="shared" si="79"/>
        <v>0.662385966501789</v>
      </c>
      <c r="AK295" s="62">
        <f t="shared" si="80"/>
        <v>0.6308216863742083</v>
      </c>
      <c r="AL295" s="62">
        <f t="shared" si="81"/>
        <v>0.16917831362579172</v>
      </c>
      <c r="AM295" s="62">
        <f aca="true" t="shared" si="86" ref="AM295:AM358">$AC$38-$AC$53*SIN(AJ295)</f>
        <v>0.508</v>
      </c>
      <c r="AN295" s="62">
        <f aca="true" t="shared" si="87" ref="AN295:AN358">SQRT(AL295^2+AM295^2)</f>
        <v>0.5354300157828908</v>
      </c>
      <c r="AO295" s="62">
        <f t="shared" si="82"/>
        <v>0.23543001578289086</v>
      </c>
      <c r="AP295" s="62">
        <f aca="true" t="shared" si="88" ref="AP295:AP358">ASIN(AL295/AN295)</f>
        <v>0.32147588804449995</v>
      </c>
      <c r="AQ295" s="62">
        <f aca="true" t="shared" si="89" ref="AQ295:AQ358">AO295*SIN(AP295)</f>
        <v>0.07438815881251108</v>
      </c>
      <c r="AR295" s="62">
        <f aca="true" t="shared" si="90" ref="AR295:AR358">AO295*COS(AP295)</f>
        <v>0.22336896418262064</v>
      </c>
      <c r="AS295" s="139">
        <f t="shared" si="83"/>
        <v>0.49050000000000005</v>
      </c>
      <c r="AT295" s="62">
        <f aca="true" t="shared" si="91" ref="AT295:AT358">AS295+AQ295</f>
        <v>0.5648881588125111</v>
      </c>
      <c r="AU295" s="62">
        <f aca="true" t="shared" si="92" ref="AU295:AU358">-AT295*TAN(AP295)</f>
        <v>-0.18812367341550992</v>
      </c>
      <c r="AV295" s="62">
        <f aca="true" t="shared" si="93" ref="AV295:AV358">AR295+AU295</f>
        <v>0.03524529076711072</v>
      </c>
      <c r="AW295" s="13">
        <f t="shared" si="85"/>
        <v>1.1779685363883428</v>
      </c>
      <c r="AX295" s="98">
        <f t="shared" si="84"/>
        <v>5.3339160708348485</v>
      </c>
    </row>
    <row r="296" spans="32:50" ht="12.75">
      <c r="AF296" s="98"/>
      <c r="AG296" s="94">
        <v>261</v>
      </c>
      <c r="AH296" s="62">
        <f t="shared" si="77"/>
        <v>0.49119999999999997</v>
      </c>
      <c r="AI296" s="62">
        <f t="shared" si="78"/>
        <v>0.5088</v>
      </c>
      <c r="AJ296" s="62">
        <f t="shared" si="79"/>
        <v>0.6611184055086076</v>
      </c>
      <c r="AK296" s="62">
        <f t="shared" si="80"/>
        <v>0.6314448194418892</v>
      </c>
      <c r="AL296" s="62">
        <f t="shared" si="81"/>
        <v>0.1685551805581108</v>
      </c>
      <c r="AM296" s="62">
        <f t="shared" si="86"/>
        <v>0.5088000000000001</v>
      </c>
      <c r="AN296" s="62">
        <f t="shared" si="87"/>
        <v>0.5359928067548831</v>
      </c>
      <c r="AO296" s="62">
        <f t="shared" si="82"/>
        <v>0.23599280675488316</v>
      </c>
      <c r="AP296" s="62">
        <f t="shared" si="88"/>
        <v>0.3199012696553756</v>
      </c>
      <c r="AQ296" s="62">
        <f t="shared" si="89"/>
        <v>0.07421332833516107</v>
      </c>
      <c r="AR296" s="62">
        <f t="shared" si="90"/>
        <v>0.22402005878372855</v>
      </c>
      <c r="AS296" s="139">
        <f t="shared" si="83"/>
        <v>0.49050000000000005</v>
      </c>
      <c r="AT296" s="62">
        <f t="shared" si="91"/>
        <v>0.5647133283351611</v>
      </c>
      <c r="AU296" s="62">
        <f t="shared" si="92"/>
        <v>-0.1870781387993411</v>
      </c>
      <c r="AV296" s="62">
        <f t="shared" si="93"/>
        <v>0.03694191998438745</v>
      </c>
      <c r="AW296" s="13">
        <f t="shared" si="85"/>
        <v>1.2050392094208573</v>
      </c>
      <c r="AX296" s="98">
        <f t="shared" si="84"/>
        <v>5.214092004690278</v>
      </c>
    </row>
    <row r="297" spans="32:50" ht="12.75">
      <c r="AF297" s="98"/>
      <c r="AG297" s="94">
        <v>262</v>
      </c>
      <c r="AH297" s="62">
        <f t="shared" si="77"/>
        <v>0.49039999999999995</v>
      </c>
      <c r="AI297" s="62">
        <f t="shared" si="78"/>
        <v>0.5096</v>
      </c>
      <c r="AJ297" s="62">
        <f t="shared" si="79"/>
        <v>0.659852093143711</v>
      </c>
      <c r="AK297" s="62">
        <f t="shared" si="80"/>
        <v>0.6320663256336317</v>
      </c>
      <c r="AL297" s="62">
        <f t="shared" si="81"/>
        <v>0.1679336743663683</v>
      </c>
      <c r="AM297" s="62">
        <f t="shared" si="86"/>
        <v>0.5096</v>
      </c>
      <c r="AN297" s="62">
        <f t="shared" si="87"/>
        <v>0.536557433073282</v>
      </c>
      <c r="AO297" s="62">
        <f t="shared" si="82"/>
        <v>0.23655743307328198</v>
      </c>
      <c r="AP297" s="62">
        <f t="shared" si="88"/>
        <v>0.31833283810467533</v>
      </c>
      <c r="AQ297" s="62">
        <f t="shared" si="89"/>
        <v>0.0740385958444952</v>
      </c>
      <c r="AR297" s="62">
        <f t="shared" si="90"/>
        <v>0.22467244038287335</v>
      </c>
      <c r="AS297" s="139">
        <f t="shared" si="83"/>
        <v>0.49050000000000005</v>
      </c>
      <c r="AT297" s="62">
        <f t="shared" si="91"/>
        <v>0.5645385958444953</v>
      </c>
      <c r="AU297" s="62">
        <f t="shared" si="92"/>
        <v>-0.18603814898311669</v>
      </c>
      <c r="AV297" s="62">
        <f t="shared" si="93"/>
        <v>0.03863429139975666</v>
      </c>
      <c r="AW297" s="13">
        <f t="shared" si="85"/>
        <v>1.2313648825948305</v>
      </c>
      <c r="AX297" s="98">
        <f t="shared" si="84"/>
        <v>5.102618562532948</v>
      </c>
    </row>
    <row r="298" spans="32:50" ht="12.75">
      <c r="AF298" s="98"/>
      <c r="AG298" s="94">
        <v>263</v>
      </c>
      <c r="AH298" s="62">
        <f t="shared" si="77"/>
        <v>0.48960000000000004</v>
      </c>
      <c r="AI298" s="62">
        <f t="shared" si="78"/>
        <v>0.5104</v>
      </c>
      <c r="AJ298" s="62">
        <f t="shared" si="79"/>
        <v>0.6585870236998015</v>
      </c>
      <c r="AK298" s="62">
        <f t="shared" si="80"/>
        <v>0.6326862097438193</v>
      </c>
      <c r="AL298" s="62">
        <f t="shared" si="81"/>
        <v>0.16731379025618076</v>
      </c>
      <c r="AM298" s="62">
        <f t="shared" si="86"/>
        <v>0.5104</v>
      </c>
      <c r="AN298" s="62">
        <f t="shared" si="87"/>
        <v>0.5371238818092985</v>
      </c>
      <c r="AO298" s="62">
        <f t="shared" si="82"/>
        <v>0.2371238818092985</v>
      </c>
      <c r="AP298" s="62">
        <f t="shared" si="88"/>
        <v>0.31677057757530525</v>
      </c>
      <c r="AQ298" s="62">
        <f t="shared" si="89"/>
        <v>0.07386395721622062</v>
      </c>
      <c r="AR298" s="62">
        <f t="shared" si="90"/>
        <v>0.22532609957275365</v>
      </c>
      <c r="AS298" s="139">
        <f t="shared" si="83"/>
        <v>0.49050000000000005</v>
      </c>
      <c r="AT298" s="62">
        <f t="shared" si="91"/>
        <v>0.5643639572162207</v>
      </c>
      <c r="AU298" s="62">
        <f t="shared" si="92"/>
        <v>-0.1850036692120355</v>
      </c>
      <c r="AV298" s="62">
        <f t="shared" si="93"/>
        <v>0.04032243036071814</v>
      </c>
      <c r="AW298" s="13">
        <f t="shared" si="85"/>
        <v>1.2569934517115413</v>
      </c>
      <c r="AX298" s="98">
        <f t="shared" si="84"/>
        <v>4.998582370197956</v>
      </c>
    </row>
    <row r="299" spans="32:50" ht="12.75">
      <c r="AF299" s="98"/>
      <c r="AG299" s="94">
        <v>264</v>
      </c>
      <c r="AH299" s="62">
        <f t="shared" si="77"/>
        <v>0.4888</v>
      </c>
      <c r="AI299" s="62">
        <f t="shared" si="78"/>
        <v>0.5112</v>
      </c>
      <c r="AJ299" s="62">
        <f t="shared" si="79"/>
        <v>0.6573231915054806</v>
      </c>
      <c r="AK299" s="62">
        <f t="shared" si="80"/>
        <v>0.6333044765355761</v>
      </c>
      <c r="AL299" s="62">
        <f t="shared" si="81"/>
        <v>0.16669552346442396</v>
      </c>
      <c r="AM299" s="62">
        <f t="shared" si="86"/>
        <v>0.5112</v>
      </c>
      <c r="AN299" s="62">
        <f t="shared" si="87"/>
        <v>0.5376921401165152</v>
      </c>
      <c r="AO299" s="62">
        <f t="shared" si="82"/>
        <v>0.23769214011651524</v>
      </c>
      <c r="AP299" s="62">
        <f t="shared" si="88"/>
        <v>0.31521447217075826</v>
      </c>
      <c r="AQ299" s="62">
        <f t="shared" si="89"/>
        <v>0.07368940842526688</v>
      </c>
      <c r="AR299" s="62">
        <f t="shared" si="90"/>
        <v>0.22598102698922165</v>
      </c>
      <c r="AS299" s="139">
        <f t="shared" si="83"/>
        <v>0.49050000000000005</v>
      </c>
      <c r="AT299" s="62">
        <f t="shared" si="91"/>
        <v>0.5641894084252669</v>
      </c>
      <c r="AU299" s="62">
        <f t="shared" si="92"/>
        <v>-0.18397466504407978</v>
      </c>
      <c r="AV299" s="62">
        <f t="shared" si="93"/>
        <v>0.042006361945141873</v>
      </c>
      <c r="AW299" s="13">
        <f t="shared" si="85"/>
        <v>1.2819677806618242</v>
      </c>
      <c r="AX299" s="98">
        <f t="shared" si="84"/>
        <v>4.901203760312799</v>
      </c>
    </row>
    <row r="300" spans="32:50" ht="12.75">
      <c r="AF300" s="98"/>
      <c r="AG300" s="94">
        <v>265</v>
      </c>
      <c r="AH300" s="62">
        <f t="shared" si="77"/>
        <v>0.488</v>
      </c>
      <c r="AI300" s="62">
        <f t="shared" si="78"/>
        <v>0.512</v>
      </c>
      <c r="AJ300" s="62">
        <f t="shared" si="79"/>
        <v>0.6560605909249226</v>
      </c>
      <c r="AK300" s="62">
        <f t="shared" si="80"/>
        <v>0.6339211307410411</v>
      </c>
      <c r="AL300" s="62">
        <f t="shared" si="81"/>
        <v>0.16607886925895898</v>
      </c>
      <c r="AM300" s="62">
        <f t="shared" si="86"/>
        <v>0.512</v>
      </c>
      <c r="AN300" s="62">
        <f t="shared" si="87"/>
        <v>0.538262195230479</v>
      </c>
      <c r="AO300" s="62">
        <f t="shared" si="82"/>
        <v>0.23826219523047903</v>
      </c>
      <c r="AP300" s="62">
        <f t="shared" si="88"/>
        <v>0.3136645059173282</v>
      </c>
      <c r="AQ300" s="62">
        <f t="shared" si="89"/>
        <v>0.07351494554450667</v>
      </c>
      <c r="AR300" s="62">
        <f t="shared" si="90"/>
        <v>0.2266372133115723</v>
      </c>
      <c r="AS300" s="139">
        <f t="shared" si="83"/>
        <v>0.49050000000000005</v>
      </c>
      <c r="AT300" s="62">
        <f t="shared" si="91"/>
        <v>0.5640149455445067</v>
      </c>
      <c r="AU300" s="62">
        <f t="shared" si="92"/>
        <v>-0.1829511023460645</v>
      </c>
      <c r="AV300" s="62">
        <f t="shared" si="93"/>
        <v>0.04368611096550781</v>
      </c>
      <c r="AW300" s="13">
        <f t="shared" si="85"/>
        <v>1.3063264177035343</v>
      </c>
      <c r="AX300" s="98">
        <f t="shared" si="84"/>
        <v>4.809812633373178</v>
      </c>
    </row>
    <row r="301" spans="32:50" ht="12.75">
      <c r="AF301" s="98"/>
      <c r="AG301" s="94">
        <v>266</v>
      </c>
      <c r="AH301" s="62">
        <f t="shared" si="77"/>
        <v>0.48719999999999997</v>
      </c>
      <c r="AI301" s="62">
        <f t="shared" si="78"/>
        <v>0.5128</v>
      </c>
      <c r="AJ301" s="62">
        <f t="shared" si="79"/>
        <v>0.6547992163575517</v>
      </c>
      <c r="AK301" s="62">
        <f t="shared" si="80"/>
        <v>0.6345361770616393</v>
      </c>
      <c r="AL301" s="62">
        <f t="shared" si="81"/>
        <v>0.1654638229383607</v>
      </c>
      <c r="AM301" s="62">
        <f t="shared" si="86"/>
        <v>0.5128000000000001</v>
      </c>
      <c r="AN301" s="62">
        <f t="shared" si="87"/>
        <v>0.5388340344682928</v>
      </c>
      <c r="AO301" s="62">
        <f t="shared" si="82"/>
        <v>0.23883403446829282</v>
      </c>
      <c r="AP301" s="62">
        <f t="shared" si="88"/>
        <v>0.31212066276629846</v>
      </c>
      <c r="AQ301" s="62">
        <f t="shared" si="89"/>
        <v>0.07334056474348664</v>
      </c>
      <c r="AR301" s="62">
        <f t="shared" si="90"/>
        <v>0.22729464926281948</v>
      </c>
      <c r="AS301" s="139">
        <f t="shared" si="83"/>
        <v>0.49050000000000005</v>
      </c>
      <c r="AT301" s="62">
        <f t="shared" si="91"/>
        <v>0.5638405647434866</v>
      </c>
      <c r="AU301" s="62">
        <f t="shared" si="92"/>
        <v>-0.1819329472897456</v>
      </c>
      <c r="AV301" s="62">
        <f t="shared" si="93"/>
        <v>0.045361701973073876</v>
      </c>
      <c r="AW301" s="13">
        <f t="shared" si="85"/>
        <v>1.3301041854064073</v>
      </c>
      <c r="AX301" s="98">
        <f t="shared" si="84"/>
        <v>4.723829438413343</v>
      </c>
    </row>
    <row r="302" spans="32:50" ht="12.75">
      <c r="AF302" s="98"/>
      <c r="AG302" s="94">
        <v>267</v>
      </c>
      <c r="AH302" s="62">
        <f t="shared" si="77"/>
        <v>0.48639999999999994</v>
      </c>
      <c r="AI302" s="62">
        <f t="shared" si="78"/>
        <v>0.5136000000000001</v>
      </c>
      <c r="AJ302" s="62">
        <f t="shared" si="79"/>
        <v>0.6535390622377224</v>
      </c>
      <c r="AK302" s="62">
        <f t="shared" si="80"/>
        <v>0.6351496201683506</v>
      </c>
      <c r="AL302" s="62">
        <f t="shared" si="81"/>
        <v>0.1648503798316494</v>
      </c>
      <c r="AM302" s="62">
        <f t="shared" si="86"/>
        <v>0.5136000000000001</v>
      </c>
      <c r="AN302" s="62">
        <f t="shared" si="87"/>
        <v>0.5394076452282069</v>
      </c>
      <c r="AO302" s="62">
        <f t="shared" si="82"/>
        <v>0.23940764522820696</v>
      </c>
      <c r="AP302" s="62">
        <f t="shared" si="88"/>
        <v>0.31058292659610437</v>
      </c>
      <c r="AQ302" s="62">
        <f t="shared" si="89"/>
        <v>0.07316626228716805</v>
      </c>
      <c r="AR302" s="62">
        <f t="shared" si="90"/>
        <v>0.22795332560995976</v>
      </c>
      <c r="AS302" s="139">
        <f t="shared" si="83"/>
        <v>0.49050000000000005</v>
      </c>
      <c r="AT302" s="62">
        <f t="shared" si="91"/>
        <v>0.5636662622871681</v>
      </c>
      <c r="AU302" s="62">
        <f t="shared" si="92"/>
        <v>-0.1809201663479863</v>
      </c>
      <c r="AV302" s="62">
        <f t="shared" si="93"/>
        <v>0.04703315926197346</v>
      </c>
      <c r="AW302" s="13">
        <f t="shared" si="85"/>
        <v>1.3533326705045736</v>
      </c>
      <c r="AX302" s="98">
        <f t="shared" si="84"/>
        <v>4.64275003782845</v>
      </c>
    </row>
    <row r="303" spans="32:50" ht="12.75">
      <c r="AF303" s="98"/>
      <c r="AG303" s="94">
        <v>268</v>
      </c>
      <c r="AH303" s="62">
        <f t="shared" si="77"/>
        <v>0.48560000000000003</v>
      </c>
      <c r="AI303" s="62">
        <f t="shared" si="78"/>
        <v>0.5144</v>
      </c>
      <c r="AJ303" s="62">
        <f t="shared" si="79"/>
        <v>0.6522801230344032</v>
      </c>
      <c r="AK303" s="62">
        <f t="shared" si="80"/>
        <v>0.6357614647019746</v>
      </c>
      <c r="AL303" s="62">
        <f t="shared" si="81"/>
        <v>0.16423853529802546</v>
      </c>
      <c r="AM303" s="62">
        <f t="shared" si="86"/>
        <v>0.5144</v>
      </c>
      <c r="AN303" s="62">
        <f t="shared" si="87"/>
        <v>0.5399830149892131</v>
      </c>
      <c r="AO303" s="62">
        <f t="shared" si="82"/>
        <v>0.2399830149892131</v>
      </c>
      <c r="AP303" s="62">
        <f t="shared" si="88"/>
        <v>0.30905128121446973</v>
      </c>
      <c r="AQ303" s="62">
        <f t="shared" si="89"/>
        <v>0.07299203453467848</v>
      </c>
      <c r="AR303" s="62">
        <f t="shared" si="90"/>
        <v>0.2286132331642269</v>
      </c>
      <c r="AS303" s="139">
        <f t="shared" si="83"/>
        <v>0.49050000000000005</v>
      </c>
      <c r="AT303" s="62">
        <f t="shared" si="91"/>
        <v>0.5634920345346786</v>
      </c>
      <c r="AU303" s="62">
        <f t="shared" si="92"/>
        <v>-0.17991272629097976</v>
      </c>
      <c r="AV303" s="62">
        <f t="shared" si="93"/>
        <v>0.048700506873247146</v>
      </c>
      <c r="AW303" s="13">
        <f t="shared" si="85"/>
        <v>1.3760406336856237</v>
      </c>
      <c r="AX303" s="98">
        <f t="shared" si="84"/>
        <v>4.566133552575796</v>
      </c>
    </row>
    <row r="304" spans="32:50" ht="12.75">
      <c r="AF304" s="98"/>
      <c r="AG304" s="94">
        <v>269</v>
      </c>
      <c r="AH304" s="62">
        <f t="shared" si="77"/>
        <v>0.4848</v>
      </c>
      <c r="AI304" s="62">
        <f t="shared" si="78"/>
        <v>0.5152</v>
      </c>
      <c r="AJ304" s="62">
        <f t="shared" si="79"/>
        <v>0.6510223932508651</v>
      </c>
      <c r="AK304" s="62">
        <f t="shared" si="80"/>
        <v>0.6363717152733928</v>
      </c>
      <c r="AL304" s="62">
        <f t="shared" si="81"/>
        <v>0.1636282847266073</v>
      </c>
      <c r="AM304" s="62">
        <f t="shared" si="86"/>
        <v>0.5152</v>
      </c>
      <c r="AN304" s="62">
        <f t="shared" si="87"/>
        <v>0.5405601313106356</v>
      </c>
      <c r="AO304" s="62">
        <f t="shared" si="82"/>
        <v>0.24056013131063564</v>
      </c>
      <c r="AP304" s="62">
        <f t="shared" si="88"/>
        <v>0.30752571036051907</v>
      </c>
      <c r="AQ304" s="62">
        <f t="shared" si="89"/>
        <v>0.07281787793807327</v>
      </c>
      <c r="AR304" s="62">
        <f t="shared" si="90"/>
        <v>0.22927436278133262</v>
      </c>
      <c r="AS304" s="139">
        <f t="shared" si="83"/>
        <v>0.49050000000000005</v>
      </c>
      <c r="AT304" s="62">
        <f t="shared" si="91"/>
        <v>0.5633178779380733</v>
      </c>
      <c r="AU304" s="62">
        <f t="shared" si="92"/>
        <v>-0.17891059418252964</v>
      </c>
      <c r="AV304" s="62">
        <f t="shared" si="93"/>
        <v>0.05036376859880298</v>
      </c>
      <c r="AW304" s="13">
        <f t="shared" si="85"/>
        <v>1.398254354771249</v>
      </c>
      <c r="AX304" s="98">
        <f t="shared" si="84"/>
        <v>4.493592518227844</v>
      </c>
    </row>
    <row r="305" spans="32:50" ht="12.75">
      <c r="AF305" s="98"/>
      <c r="AG305" s="94">
        <v>270</v>
      </c>
      <c r="AH305" s="62">
        <f t="shared" si="77"/>
        <v>0.484</v>
      </c>
      <c r="AI305" s="62">
        <f t="shared" si="78"/>
        <v>0.516</v>
      </c>
      <c r="AJ305" s="62">
        <f t="shared" si="79"/>
        <v>0.6497658674243728</v>
      </c>
      <c r="AK305" s="62">
        <f t="shared" si="80"/>
        <v>0.636980376463828</v>
      </c>
      <c r="AL305" s="62">
        <f t="shared" si="81"/>
        <v>0.16301962353617205</v>
      </c>
      <c r="AM305" s="62">
        <f t="shared" si="86"/>
        <v>0.516</v>
      </c>
      <c r="AN305" s="62">
        <f t="shared" si="87"/>
        <v>0.5411389818317243</v>
      </c>
      <c r="AO305" s="62">
        <f t="shared" si="82"/>
        <v>0.24113898183172428</v>
      </c>
      <c r="AP305" s="62">
        <f t="shared" si="88"/>
        <v>0.30600619770686444</v>
      </c>
      <c r="AQ305" s="62">
        <f t="shared" si="89"/>
        <v>0.07264378904110758</v>
      </c>
      <c r="AR305" s="62">
        <f t="shared" si="90"/>
        <v>0.22993670536169666</v>
      </c>
      <c r="AS305" s="139">
        <f t="shared" si="83"/>
        <v>0.49050000000000005</v>
      </c>
      <c r="AT305" s="62">
        <f t="shared" si="91"/>
        <v>0.5631437890411076</v>
      </c>
      <c r="AU305" s="62">
        <f t="shared" si="92"/>
        <v>-0.17791373737638538</v>
      </c>
      <c r="AV305" s="62">
        <f t="shared" si="93"/>
        <v>0.05202296798531128</v>
      </c>
      <c r="AW305" s="13">
        <f t="shared" si="85"/>
        <v>1.4199979253357384</v>
      </c>
      <c r="AX305" s="98">
        <f t="shared" si="84"/>
        <v>4.424784850086324</v>
      </c>
    </row>
    <row r="306" spans="32:50" ht="12.75">
      <c r="AF306" s="98"/>
      <c r="AG306" s="94">
        <v>271</v>
      </c>
      <c r="AH306" s="62">
        <f t="shared" si="77"/>
        <v>0.48319999999999996</v>
      </c>
      <c r="AI306" s="62">
        <f t="shared" si="78"/>
        <v>0.5168</v>
      </c>
      <c r="AJ306" s="62">
        <f t="shared" si="79"/>
        <v>0.6485105401258799</v>
      </c>
      <c r="AK306" s="62">
        <f t="shared" si="80"/>
        <v>0.6375874528251009</v>
      </c>
      <c r="AL306" s="62">
        <f t="shared" si="81"/>
        <v>0.16241254717489917</v>
      </c>
      <c r="AM306" s="62">
        <f t="shared" si="86"/>
        <v>0.5168000000000001</v>
      </c>
      <c r="AN306" s="62">
        <f t="shared" si="87"/>
        <v>0.5417195542712474</v>
      </c>
      <c r="AO306" s="62">
        <f t="shared" si="82"/>
        <v>0.24171955427124742</v>
      </c>
      <c r="AP306" s="62">
        <f t="shared" si="88"/>
        <v>0.3044927268616659</v>
      </c>
      <c r="AQ306" s="62">
        <f t="shared" si="89"/>
        <v>0.07246976447801871</v>
      </c>
      <c r="AR306" s="62">
        <f t="shared" si="90"/>
        <v>0.23060025185066693</v>
      </c>
      <c r="AS306" s="139">
        <f t="shared" si="83"/>
        <v>0.49050000000000005</v>
      </c>
      <c r="AT306" s="62">
        <f t="shared" si="91"/>
        <v>0.5629697644780187</v>
      </c>
      <c r="AU306" s="62">
        <f t="shared" si="92"/>
        <v>-0.17692212351263173</v>
      </c>
      <c r="AV306" s="62">
        <f t="shared" si="93"/>
        <v>0.0536781283380352</v>
      </c>
      <c r="AW306" s="13">
        <f t="shared" si="85"/>
        <v>1.4412934982391261</v>
      </c>
      <c r="AX306" s="98">
        <f t="shared" si="84"/>
        <v>4.35940723721848</v>
      </c>
    </row>
    <row r="307" spans="32:50" ht="12.75">
      <c r="AF307" s="98"/>
      <c r="AG307" s="94">
        <v>272</v>
      </c>
      <c r="AH307" s="62">
        <f t="shared" si="77"/>
        <v>0.48239999999999994</v>
      </c>
      <c r="AI307" s="62">
        <f t="shared" si="78"/>
        <v>0.5176000000000001</v>
      </c>
      <c r="AJ307" s="62">
        <f t="shared" si="79"/>
        <v>0.6472564059597272</v>
      </c>
      <c r="AK307" s="62">
        <f t="shared" si="80"/>
        <v>0.6381929488798823</v>
      </c>
      <c r="AL307" s="62">
        <f t="shared" si="81"/>
        <v>0.16180705112011773</v>
      </c>
      <c r="AM307" s="62">
        <f t="shared" si="86"/>
        <v>0.5176000000000001</v>
      </c>
      <c r="AN307" s="62">
        <f t="shared" si="87"/>
        <v>0.5423018364270846</v>
      </c>
      <c r="AO307" s="62">
        <f t="shared" si="82"/>
        <v>0.24230183642708464</v>
      </c>
      <c r="AP307" s="62">
        <f t="shared" si="88"/>
        <v>0.3029852813706697</v>
      </c>
      <c r="AQ307" s="62">
        <f t="shared" si="89"/>
        <v>0.07229580097231916</v>
      </c>
      <c r="AR307" s="62">
        <f t="shared" si="90"/>
        <v>0.2312649932387271</v>
      </c>
      <c r="AS307" s="139">
        <f t="shared" si="83"/>
        <v>0.49050000000000005</v>
      </c>
      <c r="AT307" s="62">
        <f t="shared" si="91"/>
        <v>0.5627958009723192</v>
      </c>
      <c r="AU307" s="62">
        <f t="shared" si="92"/>
        <v>-0.17593572051413378</v>
      </c>
      <c r="AV307" s="62">
        <f t="shared" si="93"/>
        <v>0.055329272724593315</v>
      </c>
      <c r="AW307" s="13">
        <f t="shared" si="85"/>
        <v>1.4621615015949039</v>
      </c>
      <c r="AX307" s="98">
        <f t="shared" si="84"/>
        <v>4.297189674550986</v>
      </c>
    </row>
    <row r="308" spans="32:50" ht="12.75">
      <c r="AF308" s="98"/>
      <c r="AG308" s="94">
        <v>273</v>
      </c>
      <c r="AH308" s="62">
        <f t="shared" si="77"/>
        <v>0.48160000000000003</v>
      </c>
      <c r="AI308" s="62">
        <f t="shared" si="78"/>
        <v>0.5184</v>
      </c>
      <c r="AJ308" s="62">
        <f t="shared" si="79"/>
        <v>0.6460034595633442</v>
      </c>
      <c r="AK308" s="62">
        <f t="shared" si="80"/>
        <v>0.6387968691219456</v>
      </c>
      <c r="AL308" s="62">
        <f t="shared" si="81"/>
        <v>0.1612031308780545</v>
      </c>
      <c r="AM308" s="62">
        <f t="shared" si="86"/>
        <v>0.5184</v>
      </c>
      <c r="AN308" s="62">
        <f t="shared" si="87"/>
        <v>0.5428858161758208</v>
      </c>
      <c r="AO308" s="62">
        <f t="shared" si="82"/>
        <v>0.24288581617582078</v>
      </c>
      <c r="AP308" s="62">
        <f t="shared" si="88"/>
        <v>0.30148384471921663</v>
      </c>
      <c r="AQ308" s="62">
        <f t="shared" si="89"/>
        <v>0.07212189533559926</v>
      </c>
      <c r="AR308" s="62">
        <f t="shared" si="90"/>
        <v>0.23193092056169543</v>
      </c>
      <c r="AS308" s="139">
        <f t="shared" si="83"/>
        <v>0.49050000000000005</v>
      </c>
      <c r="AT308" s="62">
        <f t="shared" si="91"/>
        <v>0.5626218953355993</v>
      </c>
      <c r="AU308" s="62">
        <f t="shared" si="92"/>
        <v>-0.17495449658303183</v>
      </c>
      <c r="AV308" s="62">
        <f t="shared" si="93"/>
        <v>0.05697642397866359</v>
      </c>
      <c r="AW308" s="13">
        <f t="shared" si="85"/>
        <v>1.4826208231876672</v>
      </c>
      <c r="AX308" s="98">
        <f t="shared" si="84"/>
        <v>4.237890908391939</v>
      </c>
    </row>
    <row r="309" spans="32:50" ht="12.75">
      <c r="AF309" s="98"/>
      <c r="AG309" s="94">
        <v>274</v>
      </c>
      <c r="AH309" s="62">
        <f t="shared" si="77"/>
        <v>0.4808</v>
      </c>
      <c r="AI309" s="62">
        <f t="shared" si="78"/>
        <v>0.5192</v>
      </c>
      <c r="AJ309" s="62">
        <f t="shared" si="79"/>
        <v>0.6447516956069543</v>
      </c>
      <c r="AK309" s="62">
        <f t="shared" si="80"/>
        <v>0.6393992180164128</v>
      </c>
      <c r="AL309" s="62">
        <f t="shared" si="81"/>
        <v>0.1606007819835873</v>
      </c>
      <c r="AM309" s="62">
        <f t="shared" si="86"/>
        <v>0.5192</v>
      </c>
      <c r="AN309" s="62">
        <f t="shared" si="87"/>
        <v>0.5434714814723397</v>
      </c>
      <c r="AO309" s="62">
        <f t="shared" si="82"/>
        <v>0.2434714814723397</v>
      </c>
      <c r="AP309" s="62">
        <f t="shared" si="88"/>
        <v>0.2999884003342303</v>
      </c>
      <c r="AQ309" s="62">
        <f t="shared" si="89"/>
        <v>0.07194804446634123</v>
      </c>
      <c r="AR309" s="62">
        <f t="shared" si="90"/>
        <v>0.23259802490091191</v>
      </c>
      <c r="AS309" s="139">
        <f t="shared" si="83"/>
        <v>0.49050000000000005</v>
      </c>
      <c r="AT309" s="62">
        <f t="shared" si="91"/>
        <v>0.5624480444663413</v>
      </c>
      <c r="AU309" s="62">
        <f t="shared" si="92"/>
        <v>-0.17397842019729182</v>
      </c>
      <c r="AV309" s="62">
        <f t="shared" si="93"/>
        <v>0.0586196047036201</v>
      </c>
      <c r="AW309" s="13">
        <f t="shared" si="85"/>
        <v>1.5026889701883026</v>
      </c>
      <c r="AX309" s="98">
        <f t="shared" si="84"/>
        <v>4.1812946203978845</v>
      </c>
    </row>
    <row r="310" spans="32:50" ht="12.75">
      <c r="AF310" s="98"/>
      <c r="AG310" s="94">
        <v>275</v>
      </c>
      <c r="AH310" s="62">
        <f t="shared" si="77"/>
        <v>0.48</v>
      </c>
      <c r="AI310" s="62">
        <f t="shared" si="78"/>
        <v>0.52</v>
      </c>
      <c r="AJ310" s="62">
        <f t="shared" si="79"/>
        <v>0.6435011087932844</v>
      </c>
      <c r="AK310" s="62">
        <f t="shared" si="80"/>
        <v>0.6400000000000001</v>
      </c>
      <c r="AL310" s="62">
        <f t="shared" si="81"/>
        <v>0.15999999999999992</v>
      </c>
      <c r="AM310" s="62">
        <f t="shared" si="86"/>
        <v>0.52</v>
      </c>
      <c r="AN310" s="62">
        <f t="shared" si="87"/>
        <v>0.5440588203494178</v>
      </c>
      <c r="AO310" s="62">
        <f t="shared" si="82"/>
        <v>0.24405882034941778</v>
      </c>
      <c r="AP310" s="62">
        <f t="shared" si="88"/>
        <v>0.2984989315861791</v>
      </c>
      <c r="AQ310" s="62">
        <f t="shared" si="89"/>
        <v>0.07177424534874303</v>
      </c>
      <c r="AR310" s="62">
        <f t="shared" si="90"/>
        <v>0.23326629738341503</v>
      </c>
      <c r="AS310" s="139">
        <f t="shared" si="83"/>
        <v>0.49050000000000005</v>
      </c>
      <c r="AT310" s="62">
        <f t="shared" si="91"/>
        <v>0.562274245348743</v>
      </c>
      <c r="AU310" s="62">
        <f t="shared" si="92"/>
        <v>-0.17300746010730544</v>
      </c>
      <c r="AV310" s="62">
        <f t="shared" si="93"/>
        <v>0.06025883727610959</v>
      </c>
      <c r="AW310" s="13">
        <f t="shared" si="85"/>
        <v>1.5223822081010656</v>
      </c>
      <c r="AX310" s="98">
        <f t="shared" si="84"/>
        <v>4.1272062125692335</v>
      </c>
    </row>
    <row r="311" spans="32:50" ht="12.75">
      <c r="AF311" s="98"/>
      <c r="AG311" s="94">
        <v>276</v>
      </c>
      <c r="AH311" s="62">
        <f t="shared" si="77"/>
        <v>0.47919999999999996</v>
      </c>
      <c r="AI311" s="62">
        <f t="shared" si="78"/>
        <v>0.5208</v>
      </c>
      <c r="AJ311" s="62">
        <f t="shared" si="79"/>
        <v>0.642251693857275</v>
      </c>
      <c r="AK311" s="62">
        <f t="shared" si="80"/>
        <v>0.6405992194812605</v>
      </c>
      <c r="AL311" s="62">
        <f t="shared" si="81"/>
        <v>0.15940078051873952</v>
      </c>
      <c r="AM311" s="62">
        <f t="shared" si="86"/>
        <v>0.5208000000000002</v>
      </c>
      <c r="AN311" s="62">
        <f t="shared" si="87"/>
        <v>0.5446478209173186</v>
      </c>
      <c r="AO311" s="62">
        <f t="shared" si="82"/>
        <v>0.24464782091731857</v>
      </c>
      <c r="AP311" s="62">
        <f t="shared" si="88"/>
        <v>0.2970154217910125</v>
      </c>
      <c r="AQ311" s="62">
        <f t="shared" si="89"/>
        <v>0.07160049505155262</v>
      </c>
      <c r="AR311" s="62">
        <f t="shared" si="90"/>
        <v>0.23393572918210884</v>
      </c>
      <c r="AS311" s="139">
        <f t="shared" si="83"/>
        <v>0.49050000000000005</v>
      </c>
      <c r="AT311" s="62">
        <f t="shared" si="91"/>
        <v>0.5621004950515527</v>
      </c>
      <c r="AU311" s="62">
        <f t="shared" si="92"/>
        <v>-0.17204158533254102</v>
      </c>
      <c r="AV311" s="62">
        <f t="shared" si="93"/>
        <v>0.06189414384956782</v>
      </c>
      <c r="AW311" s="13">
        <f t="shared" si="85"/>
        <v>1.5417156821564275</v>
      </c>
      <c r="AX311" s="98">
        <f t="shared" si="84"/>
        <v>4.075450084539047</v>
      </c>
    </row>
    <row r="312" spans="32:50" ht="12.75">
      <c r="AF312" s="98"/>
      <c r="AG312" s="94">
        <v>277</v>
      </c>
      <c r="AH312" s="62">
        <f t="shared" si="77"/>
        <v>0.47839999999999994</v>
      </c>
      <c r="AI312" s="62">
        <f t="shared" si="78"/>
        <v>0.5216000000000001</v>
      </c>
      <c r="AJ312" s="62">
        <f t="shared" si="79"/>
        <v>0.641003445565797</v>
      </c>
      <c r="AK312" s="62">
        <f t="shared" si="80"/>
        <v>0.6411968808408227</v>
      </c>
      <c r="AL312" s="62">
        <f t="shared" si="81"/>
        <v>0.15880311915917733</v>
      </c>
      <c r="AM312" s="62">
        <f t="shared" si="86"/>
        <v>0.5216000000000001</v>
      </c>
      <c r="AN312" s="62">
        <f t="shared" si="87"/>
        <v>0.5452384713633879</v>
      </c>
      <c r="AO312" s="62">
        <f t="shared" si="82"/>
        <v>0.2452384713633879</v>
      </c>
      <c r="AP312" s="62">
        <f t="shared" si="88"/>
        <v>0.2955378542120736</v>
      </c>
      <c r="AQ312" s="62">
        <f t="shared" si="89"/>
        <v>0.07142679072691288</v>
      </c>
      <c r="AR312" s="62">
        <f t="shared" si="90"/>
        <v>0.23460631151592026</v>
      </c>
      <c r="AS312" s="139">
        <f t="shared" si="83"/>
        <v>0.49050000000000005</v>
      </c>
      <c r="AT312" s="62">
        <f t="shared" si="91"/>
        <v>0.561926790726913</v>
      </c>
      <c r="AU312" s="62">
        <f t="shared" si="92"/>
        <v>-0.17108076515824397</v>
      </c>
      <c r="AV312" s="62">
        <f t="shared" si="93"/>
        <v>0.0635255463576763</v>
      </c>
      <c r="AW312" s="13">
        <f t="shared" si="85"/>
        <v>1.5607035237913394</v>
      </c>
      <c r="AX312" s="98">
        <f t="shared" si="84"/>
        <v>4.025867316501059</v>
      </c>
    </row>
    <row r="313" spans="32:50" ht="12.75">
      <c r="AF313" s="98"/>
      <c r="AG313" s="94">
        <v>278</v>
      </c>
      <c r="AH313" s="62">
        <f t="shared" si="77"/>
        <v>0.4776</v>
      </c>
      <c r="AI313" s="62">
        <f t="shared" si="78"/>
        <v>0.5224</v>
      </c>
      <c r="AJ313" s="62">
        <f t="shared" si="79"/>
        <v>0.6397563587173688</v>
      </c>
      <c r="AK313" s="62">
        <f t="shared" si="80"/>
        <v>0.6417929884316282</v>
      </c>
      <c r="AL313" s="62">
        <f t="shared" si="81"/>
        <v>0.1582070115683718</v>
      </c>
      <c r="AM313" s="62">
        <f t="shared" si="86"/>
        <v>0.5224</v>
      </c>
      <c r="AN313" s="62">
        <f t="shared" si="87"/>
        <v>0.5458307599516492</v>
      </c>
      <c r="AO313" s="62">
        <f t="shared" si="82"/>
        <v>0.2458307599516492</v>
      </c>
      <c r="AP313" s="62">
        <f t="shared" si="88"/>
        <v>0.2940662120619877</v>
      </c>
      <c r="AQ313" s="62">
        <f t="shared" si="89"/>
        <v>0.07125312960921687</v>
      </c>
      <c r="AR313" s="62">
        <f t="shared" si="90"/>
        <v>0.23527803564994654</v>
      </c>
      <c r="AS313" s="139">
        <f t="shared" si="83"/>
        <v>0.49050000000000005</v>
      </c>
      <c r="AT313" s="62">
        <f t="shared" si="91"/>
        <v>0.5617531296092169</v>
      </c>
      <c r="AU313" s="62">
        <f t="shared" si="92"/>
        <v>-0.17012496913218692</v>
      </c>
      <c r="AV313" s="62">
        <f t="shared" si="93"/>
        <v>0.06515306651775962</v>
      </c>
      <c r="AW313" s="13">
        <f t="shared" si="85"/>
        <v>1.5793589444007943</v>
      </c>
      <c r="AX313" s="98">
        <f t="shared" si="84"/>
        <v>3.9783136882562276</v>
      </c>
    </row>
    <row r="314" spans="32:50" ht="12.75">
      <c r="AF314" s="98"/>
      <c r="AG314" s="94">
        <v>279</v>
      </c>
      <c r="AH314" s="62">
        <f t="shared" si="77"/>
        <v>0.4768</v>
      </c>
      <c r="AI314" s="62">
        <f t="shared" si="78"/>
        <v>0.5232</v>
      </c>
      <c r="AJ314" s="62">
        <f t="shared" si="79"/>
        <v>0.6385104281418773</v>
      </c>
      <c r="AK314" s="62">
        <f t="shared" si="80"/>
        <v>0.6423875465791659</v>
      </c>
      <c r="AL314" s="62">
        <f t="shared" si="81"/>
        <v>0.1576124534208342</v>
      </c>
      <c r="AM314" s="62">
        <f t="shared" si="86"/>
        <v>0.5232</v>
      </c>
      <c r="AN314" s="62">
        <f t="shared" si="87"/>
        <v>0.5464246750223993</v>
      </c>
      <c r="AO314" s="62">
        <f t="shared" si="82"/>
        <v>0.24642467502239934</v>
      </c>
      <c r="AP314" s="62">
        <f t="shared" si="88"/>
        <v>0.29260047850452536</v>
      </c>
      <c r="AQ314" s="62">
        <f t="shared" si="89"/>
        <v>0.07107950901397338</v>
      </c>
      <c r="AR314" s="62">
        <f t="shared" si="90"/>
        <v>0.235950892895593</v>
      </c>
      <c r="AS314" s="139">
        <f t="shared" si="83"/>
        <v>0.49050000000000005</v>
      </c>
      <c r="AT314" s="62">
        <f t="shared" si="91"/>
        <v>0.5615795090139735</v>
      </c>
      <c r="AU314" s="62">
        <f t="shared" si="92"/>
        <v>-0.1691741670614675</v>
      </c>
      <c r="AV314" s="62">
        <f t="shared" si="93"/>
        <v>0.0667767258341255</v>
      </c>
      <c r="AW314" s="13">
        <f t="shared" si="85"/>
        <v>1.597694318176044</v>
      </c>
      <c r="AX314" s="98">
        <f t="shared" si="84"/>
        <v>3.9326579782499205</v>
      </c>
    </row>
    <row r="315" spans="32:50" ht="12.75">
      <c r="AF315" s="98"/>
      <c r="AG315" s="94">
        <v>280</v>
      </c>
      <c r="AH315" s="62">
        <f t="shared" si="77"/>
        <v>0.476</v>
      </c>
      <c r="AI315" s="62">
        <f t="shared" si="78"/>
        <v>0.524</v>
      </c>
      <c r="AJ315" s="62">
        <f t="shared" si="79"/>
        <v>0.6372656487003038</v>
      </c>
      <c r="AK315" s="62">
        <f t="shared" si="80"/>
        <v>0.6429805595817032</v>
      </c>
      <c r="AL315" s="62">
        <f t="shared" si="81"/>
        <v>0.15701944041829685</v>
      </c>
      <c r="AM315" s="62">
        <f t="shared" si="86"/>
        <v>0.524</v>
      </c>
      <c r="AN315" s="62">
        <f t="shared" si="87"/>
        <v>0.5470202049918038</v>
      </c>
      <c r="AO315" s="62">
        <f t="shared" si="82"/>
        <v>0.24702020499180383</v>
      </c>
      <c r="AP315" s="62">
        <f t="shared" si="88"/>
        <v>0.29114063665644335</v>
      </c>
      <c r="AQ315" s="62">
        <f t="shared" si="89"/>
        <v>0.07090592633668288</v>
      </c>
      <c r="AR315" s="62">
        <f t="shared" si="90"/>
        <v>0.2366248746107004</v>
      </c>
      <c r="AS315" s="139">
        <f t="shared" si="83"/>
        <v>0.49050000000000005</v>
      </c>
      <c r="AT315" s="62">
        <f t="shared" si="91"/>
        <v>0.561405926336683</v>
      </c>
      <c r="AU315" s="62">
        <f t="shared" si="92"/>
        <v>-0.16822832900935406</v>
      </c>
      <c r="AV315" s="62">
        <f t="shared" si="93"/>
        <v>0.06839654560134634</v>
      </c>
      <c r="AW315" s="13">
        <f t="shared" si="85"/>
        <v>1.6157212555462361</v>
      </c>
      <c r="AX315" s="98">
        <f t="shared" si="84"/>
        <v>3.888780497014254</v>
      </c>
    </row>
    <row r="316" spans="32:50" ht="12.75">
      <c r="AF316" s="98"/>
      <c r="AG316" s="94">
        <v>281</v>
      </c>
      <c r="AH316" s="62">
        <f t="shared" si="77"/>
        <v>0.47520000000000007</v>
      </c>
      <c r="AI316" s="62">
        <f t="shared" si="78"/>
        <v>0.5247999999999999</v>
      </c>
      <c r="AJ316" s="62">
        <f t="shared" si="79"/>
        <v>0.6360220152844509</v>
      </c>
      <c r="AK316" s="62">
        <f t="shared" si="80"/>
        <v>0.6435720317105149</v>
      </c>
      <c r="AL316" s="62">
        <f t="shared" si="81"/>
        <v>0.15642796828948513</v>
      </c>
      <c r="AM316" s="62">
        <f t="shared" si="86"/>
        <v>0.5247999999999999</v>
      </c>
      <c r="AN316" s="62">
        <f t="shared" si="87"/>
        <v>0.5476173383514953</v>
      </c>
      <c r="AO316" s="62">
        <f t="shared" si="82"/>
        <v>0.2476173383514953</v>
      </c>
      <c r="AP316" s="62">
        <f t="shared" si="88"/>
        <v>0.2896866695893007</v>
      </c>
      <c r="AQ316" s="62">
        <f t="shared" si="89"/>
        <v>0.07073237905172448</v>
      </c>
      <c r="AR316" s="62">
        <f t="shared" si="90"/>
        <v>0.23729997219966562</v>
      </c>
      <c r="AS316" s="139">
        <f t="shared" si="83"/>
        <v>0.49050000000000005</v>
      </c>
      <c r="AT316" s="62">
        <f t="shared" si="91"/>
        <v>0.5612323790517245</v>
      </c>
      <c r="AU316" s="62">
        <f t="shared" si="92"/>
        <v>-0.1672874252921789</v>
      </c>
      <c r="AV316" s="62">
        <f t="shared" si="93"/>
        <v>0.0700125469074867</v>
      </c>
      <c r="AW316" s="13">
        <f t="shared" si="85"/>
        <v>1.6334506684970211</v>
      </c>
      <c r="AX316" s="98">
        <f t="shared" si="84"/>
        <v>3.8465718177830874</v>
      </c>
    </row>
    <row r="317" spans="32:50" ht="12.75">
      <c r="AF317" s="98"/>
      <c r="AG317" s="94">
        <v>282</v>
      </c>
      <c r="AH317" s="62">
        <f t="shared" si="77"/>
        <v>0.47439999999999993</v>
      </c>
      <c r="AI317" s="62">
        <f t="shared" si="78"/>
        <v>0.5256000000000001</v>
      </c>
      <c r="AJ317" s="62">
        <f t="shared" si="79"/>
        <v>0.6347795228166717</v>
      </c>
      <c r="AK317" s="62">
        <f t="shared" si="80"/>
        <v>0.6441619672101111</v>
      </c>
      <c r="AL317" s="62">
        <f t="shared" si="81"/>
        <v>0.15583803278988895</v>
      </c>
      <c r="AM317" s="62">
        <f t="shared" si="86"/>
        <v>0.5256000000000001</v>
      </c>
      <c r="AN317" s="62">
        <f t="shared" si="87"/>
        <v>0.5482160636681696</v>
      </c>
      <c r="AO317" s="62">
        <f t="shared" si="82"/>
        <v>0.24821606366816956</v>
      </c>
      <c r="AP317" s="62">
        <f t="shared" si="88"/>
        <v>0.2882385603312482</v>
      </c>
      <c r="AQ317" s="62">
        <f t="shared" si="89"/>
        <v>0.07055886471125179</v>
      </c>
      <c r="AR317" s="62">
        <f t="shared" si="90"/>
        <v>0.23797617711355074</v>
      </c>
      <c r="AS317" s="139">
        <f t="shared" si="83"/>
        <v>0.49050000000000005</v>
      </c>
      <c r="AT317" s="62">
        <f t="shared" si="91"/>
        <v>0.5610588647112519</v>
      </c>
      <c r="AU317" s="62">
        <f t="shared" si="92"/>
        <v>-0.1663514264762746</v>
      </c>
      <c r="AV317" s="62">
        <f t="shared" si="93"/>
        <v>0.07162475063727614</v>
      </c>
      <c r="AW317" s="13">
        <f t="shared" si="85"/>
        <v>1.6508928288403348</v>
      </c>
      <c r="AX317" s="98">
        <f t="shared" si="84"/>
        <v>3.8059316737072466</v>
      </c>
    </row>
    <row r="318" spans="32:50" ht="12.75">
      <c r="AF318" s="98"/>
      <c r="AG318" s="94">
        <v>283</v>
      </c>
      <c r="AH318" s="62">
        <f t="shared" si="77"/>
        <v>0.4736</v>
      </c>
      <c r="AI318" s="62">
        <f t="shared" si="78"/>
        <v>0.5264</v>
      </c>
      <c r="AJ318" s="62">
        <f t="shared" si="79"/>
        <v>0.6335381662496063</v>
      </c>
      <c r="AK318" s="62">
        <f t="shared" si="80"/>
        <v>0.6447503702984592</v>
      </c>
      <c r="AL318" s="62">
        <f t="shared" si="81"/>
        <v>0.15524962970154088</v>
      </c>
      <c r="AM318" s="62">
        <f t="shared" si="86"/>
        <v>0.5264000000000001</v>
      </c>
      <c r="AN318" s="62">
        <f t="shared" si="87"/>
        <v>0.5488163695831837</v>
      </c>
      <c r="AO318" s="62">
        <f t="shared" si="82"/>
        <v>0.2488163695831837</v>
      </c>
      <c r="AP318" s="62">
        <f t="shared" si="88"/>
        <v>0.28679629186880046</v>
      </c>
      <c r="AQ318" s="62">
        <f t="shared" si="89"/>
        <v>0.07038538094410118</v>
      </c>
      <c r="AR318" s="62">
        <f t="shared" si="90"/>
        <v>0.23865348085018415</v>
      </c>
      <c r="AS318" s="139">
        <f t="shared" si="83"/>
        <v>0.49050000000000005</v>
      </c>
      <c r="AT318" s="62">
        <f t="shared" si="91"/>
        <v>0.5608853809441012</v>
      </c>
      <c r="AU318" s="62">
        <f t="shared" si="92"/>
        <v>-0.16542030337496086</v>
      </c>
      <c r="AV318" s="62">
        <f t="shared" si="93"/>
        <v>0.07323317747522329</v>
      </c>
      <c r="AW318" s="13">
        <f t="shared" si="85"/>
        <v>1.668057420345377</v>
      </c>
      <c r="AX318" s="98">
        <f t="shared" si="84"/>
        <v>3.766767996439014</v>
      </c>
    </row>
    <row r="319" spans="32:50" ht="12.75">
      <c r="AF319" s="98"/>
      <c r="AG319" s="94">
        <v>284</v>
      </c>
      <c r="AH319" s="62">
        <f t="shared" si="77"/>
        <v>0.4728</v>
      </c>
      <c r="AI319" s="62">
        <f t="shared" si="78"/>
        <v>0.5272</v>
      </c>
      <c r="AJ319" s="62">
        <f t="shared" si="79"/>
        <v>0.6322979405659156</v>
      </c>
      <c r="AK319" s="62">
        <f t="shared" si="80"/>
        <v>0.6453372451672071</v>
      </c>
      <c r="AL319" s="62">
        <f t="shared" si="81"/>
        <v>0.1546627548327929</v>
      </c>
      <c r="AM319" s="62">
        <f t="shared" si="86"/>
        <v>0.5272</v>
      </c>
      <c r="AN319" s="62">
        <f t="shared" si="87"/>
        <v>0.5494182448121545</v>
      </c>
      <c r="AO319" s="62">
        <f t="shared" si="82"/>
        <v>0.24941824481215452</v>
      </c>
      <c r="AP319" s="62">
        <f t="shared" si="88"/>
        <v>0.2853598471485779</v>
      </c>
      <c r="AQ319" s="62">
        <f t="shared" si="89"/>
        <v>0.0702119254547085</v>
      </c>
      <c r="AR319" s="62">
        <f t="shared" si="90"/>
        <v>0.2393318749542532</v>
      </c>
      <c r="AS319" s="139">
        <f t="shared" si="83"/>
        <v>0.49050000000000005</v>
      </c>
      <c r="AT319" s="62">
        <f t="shared" si="91"/>
        <v>0.5607119254547086</v>
      </c>
      <c r="AU319" s="62">
        <f t="shared" si="92"/>
        <v>-0.1644940270455707</v>
      </c>
      <c r="AV319" s="62">
        <f t="shared" si="93"/>
        <v>0.0748378479086825</v>
      </c>
      <c r="AW319" s="13">
        <f t="shared" si="85"/>
        <v>1.6849535855051379</v>
      </c>
      <c r="AX319" s="98">
        <f t="shared" si="84"/>
        <v>3.7289960751624673</v>
      </c>
    </row>
    <row r="320" spans="32:50" ht="12.75">
      <c r="AF320" s="98"/>
      <c r="AG320" s="94">
        <v>285</v>
      </c>
      <c r="AH320" s="62">
        <f t="shared" si="77"/>
        <v>0.472</v>
      </c>
      <c r="AI320" s="62">
        <f t="shared" si="78"/>
        <v>0.528</v>
      </c>
      <c r="AJ320" s="62">
        <f t="shared" si="79"/>
        <v>0.6310588407780213</v>
      </c>
      <c r="AK320" s="62">
        <f t="shared" si="80"/>
        <v>0.6459225959819026</v>
      </c>
      <c r="AL320" s="62">
        <f t="shared" si="81"/>
        <v>0.15407740401809744</v>
      </c>
      <c r="AM320" s="62">
        <f t="shared" si="86"/>
        <v>0.528</v>
      </c>
      <c r="AN320" s="62">
        <f t="shared" si="87"/>
        <v>0.5500216781445583</v>
      </c>
      <c r="AO320" s="62">
        <f t="shared" si="82"/>
        <v>0.2500216781445583</v>
      </c>
      <c r="AP320" s="62">
        <f t="shared" si="88"/>
        <v>0.28392920907902797</v>
      </c>
      <c r="AQ320" s="62">
        <f t="shared" si="89"/>
        <v>0.07003849602203714</v>
      </c>
      <c r="AR320" s="62">
        <f t="shared" si="90"/>
        <v>0.2400113510173887</v>
      </c>
      <c r="AS320" s="139">
        <f t="shared" si="83"/>
        <v>0.49050000000000005</v>
      </c>
      <c r="AT320" s="62">
        <f t="shared" si="91"/>
        <v>0.5605384960220372</v>
      </c>
      <c r="AU320" s="62">
        <f t="shared" si="92"/>
        <v>-0.16357256878652296</v>
      </c>
      <c r="AV320" s="62">
        <f t="shared" si="93"/>
        <v>0.07643878223086575</v>
      </c>
      <c r="AW320" s="13">
        <f t="shared" si="85"/>
        <v>1.7015899675996633</v>
      </c>
      <c r="AX320" s="98">
        <f t="shared" si="84"/>
        <v>3.6925378186396576</v>
      </c>
    </row>
    <row r="321" spans="32:50" ht="12.75">
      <c r="AF321" s="98"/>
      <c r="AG321" s="94">
        <v>286</v>
      </c>
      <c r="AH321" s="62">
        <f t="shared" si="77"/>
        <v>0.47120000000000006</v>
      </c>
      <c r="AI321" s="62">
        <f t="shared" si="78"/>
        <v>0.5287999999999999</v>
      </c>
      <c r="AJ321" s="62">
        <f t="shared" si="79"/>
        <v>0.6298208619278494</v>
      </c>
      <c r="AK321" s="62">
        <f t="shared" si="80"/>
        <v>0.6465064268822082</v>
      </c>
      <c r="AL321" s="62">
        <f t="shared" si="81"/>
        <v>0.15349357311779188</v>
      </c>
      <c r="AM321" s="62">
        <f t="shared" si="86"/>
        <v>0.5287999999999999</v>
      </c>
      <c r="AN321" s="62">
        <f t="shared" si="87"/>
        <v>0.5506266584433294</v>
      </c>
      <c r="AO321" s="62">
        <f t="shared" si="82"/>
        <v>0.2506266584433294</v>
      </c>
      <c r="AP321" s="62">
        <f t="shared" si="88"/>
        <v>0.28250436053212613</v>
      </c>
      <c r="AQ321" s="62">
        <f t="shared" si="89"/>
        <v>0.06986509049851666</v>
      </c>
      <c r="AR321" s="62">
        <f t="shared" si="90"/>
        <v>0.24069190067823917</v>
      </c>
      <c r="AS321" s="139">
        <f t="shared" si="83"/>
        <v>0.49050000000000005</v>
      </c>
      <c r="AT321" s="62">
        <f t="shared" si="91"/>
        <v>0.5603650904985167</v>
      </c>
      <c r="AU321" s="62">
        <f t="shared" si="92"/>
        <v>-0.16265590013444053</v>
      </c>
      <c r="AV321" s="62">
        <f t="shared" si="93"/>
        <v>0.07803600054379864</v>
      </c>
      <c r="AW321" s="13">
        <f t="shared" si="85"/>
        <v>1.7179747486229684</v>
      </c>
      <c r="AX321" s="98">
        <f t="shared" si="84"/>
        <v>3.6573211056890287</v>
      </c>
    </row>
    <row r="322" spans="32:50" ht="12.75">
      <c r="AF322" s="98"/>
      <c r="AG322" s="94">
        <v>287</v>
      </c>
      <c r="AH322" s="62">
        <f t="shared" si="77"/>
        <v>0.47040000000000004</v>
      </c>
      <c r="AI322" s="62">
        <f t="shared" si="78"/>
        <v>0.5296</v>
      </c>
      <c r="AJ322" s="62">
        <f t="shared" si="79"/>
        <v>0.6285839990865729</v>
      </c>
      <c r="AK322" s="62">
        <f t="shared" si="80"/>
        <v>0.6470887419821181</v>
      </c>
      <c r="AL322" s="62">
        <f t="shared" si="81"/>
        <v>0.15291125801788197</v>
      </c>
      <c r="AM322" s="62">
        <f t="shared" si="86"/>
        <v>0.5296000000000001</v>
      </c>
      <c r="AN322" s="62">
        <f t="shared" si="87"/>
        <v>0.5512331746444614</v>
      </c>
      <c r="AO322" s="62">
        <f t="shared" si="82"/>
        <v>0.25123317464446143</v>
      </c>
      <c r="AP322" s="62">
        <f t="shared" si="88"/>
        <v>0.2810852843450465</v>
      </c>
      <c r="AQ322" s="62">
        <f t="shared" si="89"/>
        <v>0.06969170680899045</v>
      </c>
      <c r="AR322" s="62">
        <f t="shared" si="90"/>
        <v>0.2413735156225392</v>
      </c>
      <c r="AS322" s="139">
        <f t="shared" si="83"/>
        <v>0.49050000000000005</v>
      </c>
      <c r="AT322" s="62">
        <f t="shared" si="91"/>
        <v>0.5601917068089906</v>
      </c>
      <c r="AU322" s="62">
        <f t="shared" si="92"/>
        <v>-0.16174399286130517</v>
      </c>
      <c r="AV322" s="62">
        <f t="shared" si="93"/>
        <v>0.07962952276123403</v>
      </c>
      <c r="AW322" s="13">
        <f t="shared" si="85"/>
        <v>1.7341156835615363</v>
      </c>
      <c r="AX322" s="98">
        <f t="shared" si="84"/>
        <v>3.6232792118430908</v>
      </c>
    </row>
    <row r="323" spans="32:50" ht="12.75">
      <c r="AF323" s="98"/>
      <c r="AG323" s="94">
        <v>288</v>
      </c>
      <c r="AH323" s="62">
        <f t="shared" si="77"/>
        <v>0.4696</v>
      </c>
      <c r="AI323" s="62">
        <f t="shared" si="78"/>
        <v>0.5304</v>
      </c>
      <c r="AJ323" s="62">
        <f t="shared" si="79"/>
        <v>0.6273482473543629</v>
      </c>
      <c r="AK323" s="62">
        <f t="shared" si="80"/>
        <v>0.647669545370168</v>
      </c>
      <c r="AL323" s="62">
        <f t="shared" si="81"/>
        <v>0.15233045462983208</v>
      </c>
      <c r="AM323" s="62">
        <f t="shared" si="86"/>
        <v>0.5304</v>
      </c>
      <c r="AN323" s="62">
        <f t="shared" si="87"/>
        <v>0.551841215756608</v>
      </c>
      <c r="AO323" s="62">
        <f t="shared" si="82"/>
        <v>0.25184121575660806</v>
      </c>
      <c r="AP323" s="62">
        <f t="shared" si="88"/>
        <v>0.2796719633218189</v>
      </c>
      <c r="AQ323" s="62">
        <f t="shared" si="89"/>
        <v>0.06951834294967547</v>
      </c>
      <c r="AR323" s="62">
        <f t="shared" si="90"/>
        <v>0.2420561875831678</v>
      </c>
      <c r="AS323" s="139">
        <f t="shared" si="83"/>
        <v>0.49050000000000005</v>
      </c>
      <c r="AT323" s="62">
        <f t="shared" si="91"/>
        <v>0.5600183429496756</v>
      </c>
      <c r="AU323" s="62">
        <f t="shared" si="92"/>
        <v>-0.1608368189716616</v>
      </c>
      <c r="AV323" s="62">
        <f t="shared" si="93"/>
        <v>0.08121936861150619</v>
      </c>
      <c r="AW323" s="13">
        <f t="shared" si="85"/>
        <v>1.7500201314453596</v>
      </c>
      <c r="AX323" s="98">
        <f t="shared" si="84"/>
        <v>3.5903503018506644</v>
      </c>
    </row>
    <row r="324" spans="32:50" ht="12.75">
      <c r="AF324" s="98"/>
      <c r="AG324" s="94">
        <v>289</v>
      </c>
      <c r="AH324" s="62">
        <f t="shared" si="77"/>
        <v>0.4688</v>
      </c>
      <c r="AI324" s="62">
        <f t="shared" si="78"/>
        <v>0.5312</v>
      </c>
      <c r="AJ324" s="62">
        <f t="shared" si="79"/>
        <v>0.6261136018601358</v>
      </c>
      <c r="AK324" s="62">
        <f t="shared" si="80"/>
        <v>0.6482488411096468</v>
      </c>
      <c r="AL324" s="62">
        <f t="shared" si="81"/>
        <v>0.1517511588903533</v>
      </c>
      <c r="AM324" s="62">
        <f t="shared" si="86"/>
        <v>0.5312</v>
      </c>
      <c r="AN324" s="62">
        <f t="shared" si="87"/>
        <v>0.5524507708606852</v>
      </c>
      <c r="AO324" s="62">
        <f t="shared" si="82"/>
        <v>0.2524507708606852</v>
      </c>
      <c r="AP324" s="62">
        <f t="shared" si="88"/>
        <v>0.27826438023495303</v>
      </c>
      <c r="AQ324" s="62">
        <f t="shared" si="89"/>
        <v>0.06934499698713026</v>
      </c>
      <c r="AR324" s="62">
        <f t="shared" si="90"/>
        <v>0.24273990834020076</v>
      </c>
      <c r="AS324" s="139">
        <f t="shared" si="83"/>
        <v>0.49050000000000005</v>
      </c>
      <c r="AT324" s="62">
        <f t="shared" si="91"/>
        <v>0.5598449969871303</v>
      </c>
      <c r="AU324" s="62">
        <f t="shared" si="92"/>
        <v>-0.15993435069985573</v>
      </c>
      <c r="AV324" s="62">
        <f t="shared" si="93"/>
        <v>0.08280555764034503</v>
      </c>
      <c r="AW324" s="13">
        <f t="shared" si="85"/>
        <v>1.7656950835365202</v>
      </c>
      <c r="AX324" s="98">
        <f t="shared" si="84"/>
        <v>3.558476979272639</v>
      </c>
    </row>
    <row r="325" spans="32:50" ht="12.75">
      <c r="AF325" s="98"/>
      <c r="AG325" s="94">
        <v>290</v>
      </c>
      <c r="AH325" s="62">
        <f t="shared" si="77"/>
        <v>0.46799999999999997</v>
      </c>
      <c r="AI325" s="62">
        <f t="shared" si="78"/>
        <v>0.532</v>
      </c>
      <c r="AJ325" s="62">
        <f t="shared" si="79"/>
        <v>0.6248800577613086</v>
      </c>
      <c r="AK325" s="62">
        <f t="shared" si="80"/>
        <v>0.6488266332388029</v>
      </c>
      <c r="AL325" s="62">
        <f t="shared" si="81"/>
        <v>0.1511733667611972</v>
      </c>
      <c r="AM325" s="62">
        <f t="shared" si="86"/>
        <v>0.532</v>
      </c>
      <c r="AN325" s="62">
        <f t="shared" si="87"/>
        <v>0.5530618291094727</v>
      </c>
      <c r="AO325" s="62">
        <f t="shared" si="82"/>
        <v>0.25306182910947267</v>
      </c>
      <c r="AP325" s="62">
        <f t="shared" si="88"/>
        <v>0.276862517827049</v>
      </c>
      <c r="AQ325" s="62">
        <f t="shared" si="89"/>
        <v>0.06917166705723478</v>
      </c>
      <c r="AR325" s="62">
        <f t="shared" si="90"/>
        <v>0.2434246697209529</v>
      </c>
      <c r="AS325" s="139">
        <f t="shared" si="83"/>
        <v>0.49050000000000005</v>
      </c>
      <c r="AT325" s="62">
        <f t="shared" si="91"/>
        <v>0.5596716670572348</v>
      </c>
      <c r="AU325" s="62">
        <f t="shared" si="92"/>
        <v>-0.15903656050731954</v>
      </c>
      <c r="AV325" s="62">
        <f t="shared" si="93"/>
        <v>0.08438810921363335</v>
      </c>
      <c r="AW325" s="13">
        <f t="shared" si="85"/>
        <v>1.7811471889720984</v>
      </c>
      <c r="AX325" s="98">
        <f t="shared" si="84"/>
        <v>3.527605885735708</v>
      </c>
    </row>
    <row r="326" spans="32:50" ht="12.75">
      <c r="AF326" s="98"/>
      <c r="AG326" s="94">
        <v>291</v>
      </c>
      <c r="AH326" s="62">
        <f t="shared" si="77"/>
        <v>0.46720000000000006</v>
      </c>
      <c r="AI326" s="62">
        <f t="shared" si="78"/>
        <v>0.5327999999999999</v>
      </c>
      <c r="AJ326" s="62">
        <f t="shared" si="79"/>
        <v>0.6236476102435549</v>
      </c>
      <c r="AK326" s="62">
        <f t="shared" si="80"/>
        <v>0.6494029257710501</v>
      </c>
      <c r="AL326" s="62">
        <f t="shared" si="81"/>
        <v>0.15059707422894997</v>
      </c>
      <c r="AM326" s="62">
        <f t="shared" si="86"/>
        <v>0.5327999999999999</v>
      </c>
      <c r="AN326" s="62">
        <f t="shared" si="87"/>
        <v>0.5536743797272182</v>
      </c>
      <c r="AO326" s="62">
        <f t="shared" si="82"/>
        <v>0.25367437972721824</v>
      </c>
      <c r="AP326" s="62">
        <f t="shared" si="88"/>
        <v>0.27546635881237924</v>
      </c>
      <c r="AQ326" s="62">
        <f t="shared" si="89"/>
        <v>0.06899835136417946</v>
      </c>
      <c r="AR326" s="62">
        <f t="shared" si="90"/>
        <v>0.2441104636000148</v>
      </c>
      <c r="AS326" s="139">
        <f t="shared" si="83"/>
        <v>0.49050000000000005</v>
      </c>
      <c r="AT326" s="62">
        <f t="shared" si="91"/>
        <v>0.5594983513641795</v>
      </c>
      <c r="AU326" s="62">
        <f t="shared" si="92"/>
        <v>-0.158143421079892</v>
      </c>
      <c r="AV326" s="62">
        <f t="shared" si="93"/>
        <v>0.0859670425201228</v>
      </c>
      <c r="AW326" s="13">
        <f t="shared" si="85"/>
        <v>1.796382778137832</v>
      </c>
      <c r="AX326" s="98">
        <f t="shared" si="84"/>
        <v>3.497687343503074</v>
      </c>
    </row>
    <row r="327" spans="32:50" ht="12.75">
      <c r="AF327" s="98"/>
      <c r="AG327" s="94">
        <v>292</v>
      </c>
      <c r="AH327" s="62">
        <f t="shared" si="77"/>
        <v>0.46640000000000004</v>
      </c>
      <c r="AI327" s="62">
        <f t="shared" si="78"/>
        <v>0.5336</v>
      </c>
      <c r="AJ327" s="62">
        <f t="shared" si="79"/>
        <v>0.6224162545205619</v>
      </c>
      <c r="AK327" s="62">
        <f t="shared" si="80"/>
        <v>0.6499777226951706</v>
      </c>
      <c r="AL327" s="62">
        <f t="shared" si="81"/>
        <v>0.15002227730482942</v>
      </c>
      <c r="AM327" s="62">
        <f t="shared" si="86"/>
        <v>0.5336000000000001</v>
      </c>
      <c r="AN327" s="62">
        <f t="shared" si="87"/>
        <v>0.554288412009242</v>
      </c>
      <c r="AO327" s="62">
        <f t="shared" si="82"/>
        <v>0.25428841200924196</v>
      </c>
      <c r="AP327" s="62">
        <f t="shared" si="88"/>
        <v>0.27407588587845094</v>
      </c>
      <c r="AQ327" s="62">
        <f t="shared" si="89"/>
        <v>0.06882504817946497</v>
      </c>
      <c r="AR327" s="62">
        <f t="shared" si="90"/>
        <v>0.24479728189928157</v>
      </c>
      <c r="AS327" s="139">
        <f t="shared" si="83"/>
        <v>0.49050000000000005</v>
      </c>
      <c r="AT327" s="62">
        <f t="shared" si="91"/>
        <v>0.559325048179465</v>
      </c>
      <c r="AU327" s="62">
        <f t="shared" si="92"/>
        <v>-0.15725490532518135</v>
      </c>
      <c r="AV327" s="62">
        <f t="shared" si="93"/>
        <v>0.08754237657410022</v>
      </c>
      <c r="AW327" s="13">
        <f t="shared" si="85"/>
        <v>1.8114078840138752</v>
      </c>
      <c r="AX327" s="98">
        <f t="shared" si="84"/>
        <v>3.4686750359376584</v>
      </c>
    </row>
    <row r="328" spans="32:50" ht="12.75">
      <c r="AF328" s="98"/>
      <c r="AG328" s="94">
        <v>293</v>
      </c>
      <c r="AH328" s="62">
        <f t="shared" si="77"/>
        <v>0.4656</v>
      </c>
      <c r="AI328" s="62">
        <f t="shared" si="78"/>
        <v>0.5344</v>
      </c>
      <c r="AJ328" s="62">
        <f t="shared" si="79"/>
        <v>0.6211859858337937</v>
      </c>
      <c r="AK328" s="62">
        <f t="shared" si="80"/>
        <v>0.6505510279755157</v>
      </c>
      <c r="AL328" s="62">
        <f t="shared" si="81"/>
        <v>0.14944897202448437</v>
      </c>
      <c r="AM328" s="62">
        <f t="shared" si="86"/>
        <v>0.5344</v>
      </c>
      <c r="AN328" s="62">
        <f t="shared" si="87"/>
        <v>0.5549039153215403</v>
      </c>
      <c r="AO328" s="62">
        <f t="shared" si="82"/>
        <v>0.2549039153215403</v>
      </c>
      <c r="AP328" s="62">
        <f t="shared" si="88"/>
        <v>0.2726910816875464</v>
      </c>
      <c r="AQ328" s="62">
        <f t="shared" si="89"/>
        <v>0.06865175584091186</v>
      </c>
      <c r="AR328" s="62">
        <f t="shared" si="90"/>
        <v>0.2454851165879732</v>
      </c>
      <c r="AS328" s="139">
        <f t="shared" si="83"/>
        <v>0.49050000000000005</v>
      </c>
      <c r="AT328" s="62">
        <f t="shared" si="91"/>
        <v>0.5591517558409119</v>
      </c>
      <c r="AU328" s="62">
        <f t="shared" si="92"/>
        <v>-0.15637098636996588</v>
      </c>
      <c r="AV328" s="62">
        <f t="shared" si="93"/>
        <v>0.08911413021800732</v>
      </c>
      <c r="AW328" s="13">
        <f t="shared" si="85"/>
        <v>1.826228261704319</v>
      </c>
      <c r="AX328" s="98">
        <f t="shared" si="84"/>
        <v>3.4405257212019227</v>
      </c>
    </row>
    <row r="329" spans="32:50" ht="12.75">
      <c r="AF329" s="98"/>
      <c r="AG329" s="94">
        <v>294</v>
      </c>
      <c r="AH329" s="62">
        <f t="shared" si="77"/>
        <v>0.4648</v>
      </c>
      <c r="AI329" s="62">
        <f t="shared" si="78"/>
        <v>0.5352</v>
      </c>
      <c r="AJ329" s="62">
        <f t="shared" si="79"/>
        <v>0.6199567994522537</v>
      </c>
      <c r="AK329" s="62">
        <f t="shared" si="80"/>
        <v>0.6511228455522046</v>
      </c>
      <c r="AL329" s="62">
        <f t="shared" si="81"/>
        <v>0.14887715444779548</v>
      </c>
      <c r="AM329" s="62">
        <f t="shared" si="86"/>
        <v>0.5352</v>
      </c>
      <c r="AN329" s="62">
        <f t="shared" si="87"/>
        <v>0.5555208791003924</v>
      </c>
      <c r="AO329" s="62">
        <f t="shared" si="82"/>
        <v>0.2555208791003924</v>
      </c>
      <c r="AP329" s="62">
        <f t="shared" si="88"/>
        <v>0.2713119288782396</v>
      </c>
      <c r="AQ329" s="62">
        <f t="shared" si="89"/>
        <v>0.06847847275168008</v>
      </c>
      <c r="AR329" s="62">
        <f t="shared" si="90"/>
        <v>0.24617395968264952</v>
      </c>
      <c r="AS329" s="139">
        <f t="shared" si="83"/>
        <v>0.49050000000000005</v>
      </c>
      <c r="AT329" s="62">
        <f t="shared" si="91"/>
        <v>0.5589784727516801</v>
      </c>
      <c r="AU329" s="62">
        <f t="shared" si="92"/>
        <v>-0.1554916375576321</v>
      </c>
      <c r="AV329" s="62">
        <f t="shared" si="93"/>
        <v>0.09068232212501742</v>
      </c>
      <c r="AW329" s="13">
        <f t="shared" si="85"/>
        <v>1.8408494063364662</v>
      </c>
      <c r="AX329" s="98">
        <f t="shared" si="84"/>
        <v>3.4131989751861105</v>
      </c>
    </row>
    <row r="330" spans="32:50" ht="12.75">
      <c r="AF330" s="98"/>
      <c r="AG330" s="94">
        <v>295</v>
      </c>
      <c r="AH330" s="62">
        <f t="shared" si="77"/>
        <v>0.46399999999999997</v>
      </c>
      <c r="AI330" s="62">
        <f t="shared" si="78"/>
        <v>0.536</v>
      </c>
      <c r="AJ330" s="62">
        <f t="shared" si="79"/>
        <v>0.618728690672251</v>
      </c>
      <c r="AK330" s="62">
        <f t="shared" si="80"/>
        <v>0.6516931793413216</v>
      </c>
      <c r="AL330" s="62">
        <f t="shared" si="81"/>
        <v>0.1483068206586784</v>
      </c>
      <c r="AM330" s="62">
        <f t="shared" si="86"/>
        <v>0.536</v>
      </c>
      <c r="AN330" s="62">
        <f t="shared" si="87"/>
        <v>0.5561392928519666</v>
      </c>
      <c r="AO330" s="62">
        <f t="shared" si="82"/>
        <v>0.2561392928519666</v>
      </c>
      <c r="AP330" s="62">
        <f t="shared" si="88"/>
        <v>0.2699384100668923</v>
      </c>
      <c r="AQ330" s="62">
        <f t="shared" si="89"/>
        <v>0.06830519737929894</v>
      </c>
      <c r="AR330" s="62">
        <f t="shared" si="90"/>
        <v>0.24686380324721674</v>
      </c>
      <c r="AS330" s="139">
        <f t="shared" si="83"/>
        <v>0.49050000000000005</v>
      </c>
      <c r="AT330" s="62">
        <f t="shared" si="91"/>
        <v>0.558805197379299</v>
      </c>
      <c r="AU330" s="62">
        <f t="shared" si="92"/>
        <v>-0.15461683244565122</v>
      </c>
      <c r="AV330" s="62">
        <f t="shared" si="93"/>
        <v>0.09224697080156552</v>
      </c>
      <c r="AW330" s="13">
        <f t="shared" si="85"/>
        <v>1.8552765694936553</v>
      </c>
      <c r="AX330" s="98">
        <f t="shared" si="84"/>
        <v>3.386656960204269</v>
      </c>
    </row>
    <row r="331" spans="32:50" ht="12.75">
      <c r="AF331" s="98"/>
      <c r="AG331" s="94">
        <v>296</v>
      </c>
      <c r="AH331" s="62">
        <f t="shared" si="77"/>
        <v>0.46320000000000006</v>
      </c>
      <c r="AI331" s="62">
        <f t="shared" si="78"/>
        <v>0.5367999999999999</v>
      </c>
      <c r="AJ331" s="62">
        <f t="shared" si="79"/>
        <v>0.6175016548171701</v>
      </c>
      <c r="AK331" s="62">
        <f t="shared" si="80"/>
        <v>0.6522620332351102</v>
      </c>
      <c r="AL331" s="62">
        <f t="shared" si="81"/>
        <v>0.14773796676488982</v>
      </c>
      <c r="AM331" s="62">
        <f t="shared" si="86"/>
        <v>0.5367999999999999</v>
      </c>
      <c r="AN331" s="62">
        <f t="shared" si="87"/>
        <v>0.5567591461519278</v>
      </c>
      <c r="AO331" s="62">
        <f t="shared" si="82"/>
        <v>0.2567591461519278</v>
      </c>
      <c r="AP331" s="62">
        <f t="shared" si="88"/>
        <v>0.2685705078491286</v>
      </c>
      <c r="AQ331" s="62">
        <f t="shared" si="89"/>
        <v>0.06813192825470686</v>
      </c>
      <c r="AR331" s="62">
        <f t="shared" si="90"/>
        <v>0.24755463939292774</v>
      </c>
      <c r="AS331" s="139">
        <f t="shared" si="83"/>
        <v>0.49050000000000005</v>
      </c>
      <c r="AT331" s="62">
        <f t="shared" si="91"/>
        <v>0.5586319282547069</v>
      </c>
      <c r="AU331" s="62">
        <f t="shared" si="92"/>
        <v>-0.15374654480309274</v>
      </c>
      <c r="AV331" s="62">
        <f t="shared" si="93"/>
        <v>0.093808094589835</v>
      </c>
      <c r="AW331" s="13">
        <f t="shared" si="85"/>
        <v>1.8695147743263631</v>
      </c>
      <c r="AX331" s="98">
        <f t="shared" si="84"/>
        <v>3.3608642164615086</v>
      </c>
    </row>
    <row r="332" spans="32:50" ht="12.75">
      <c r="AF332" s="98"/>
      <c r="AG332" s="94">
        <v>297</v>
      </c>
      <c r="AH332" s="62">
        <f t="shared" si="77"/>
        <v>0.46240000000000003</v>
      </c>
      <c r="AI332" s="62">
        <f t="shared" si="78"/>
        <v>0.5376</v>
      </c>
      <c r="AJ332" s="62">
        <f t="shared" si="79"/>
        <v>0.6162756872372409</v>
      </c>
      <c r="AK332" s="62">
        <f t="shared" si="80"/>
        <v>0.6528294111021653</v>
      </c>
      <c r="AL332" s="62">
        <f t="shared" si="81"/>
        <v>0.14717058889783474</v>
      </c>
      <c r="AM332" s="62">
        <f t="shared" si="86"/>
        <v>0.5375999999999999</v>
      </c>
      <c r="AN332" s="62">
        <f t="shared" si="87"/>
        <v>0.5573804286450461</v>
      </c>
      <c r="AO332" s="62">
        <f t="shared" si="82"/>
        <v>0.2573804286450461</v>
      </c>
      <c r="AP332" s="62">
        <f t="shared" si="88"/>
        <v>0.2672082048012878</v>
      </c>
      <c r="AQ332" s="62">
        <f t="shared" si="89"/>
        <v>0.0679586639713013</v>
      </c>
      <c r="AR332" s="62">
        <f t="shared" si="90"/>
        <v>0.24824646027837624</v>
      </c>
      <c r="AS332" s="139">
        <f t="shared" si="83"/>
        <v>0.49050000000000005</v>
      </c>
      <c r="AT332" s="62">
        <f t="shared" si="91"/>
        <v>0.5584586639713014</v>
      </c>
      <c r="AU332" s="62">
        <f t="shared" si="92"/>
        <v>-0.15288074860817422</v>
      </c>
      <c r="AV332" s="62">
        <f t="shared" si="93"/>
        <v>0.09536571167020202</v>
      </c>
      <c r="AW332" s="13">
        <f t="shared" si="85"/>
        <v>1.883568829469679</v>
      </c>
      <c r="AX332" s="98">
        <f t="shared" si="84"/>
        <v>3.3357874736909</v>
      </c>
    </row>
    <row r="333" spans="32:50" ht="12.75">
      <c r="AF333" s="98"/>
      <c r="AG333" s="94">
        <v>298</v>
      </c>
      <c r="AH333" s="62">
        <f t="shared" si="77"/>
        <v>0.4616</v>
      </c>
      <c r="AI333" s="62">
        <f t="shared" si="78"/>
        <v>0.5384</v>
      </c>
      <c r="AJ333" s="62">
        <f t="shared" si="79"/>
        <v>0.6150507833093135</v>
      </c>
      <c r="AK333" s="62">
        <f t="shared" si="80"/>
        <v>0.6533953167876244</v>
      </c>
      <c r="AL333" s="62">
        <f t="shared" si="81"/>
        <v>0.14660468321237563</v>
      </c>
      <c r="AM333" s="62">
        <f t="shared" si="86"/>
        <v>0.5384</v>
      </c>
      <c r="AN333" s="62">
        <f t="shared" si="87"/>
        <v>0.5580031300448063</v>
      </c>
      <c r="AO333" s="62">
        <f t="shared" si="82"/>
        <v>0.2580031300448063</v>
      </c>
      <c r="AP333" s="62">
        <f t="shared" si="88"/>
        <v>0.2658514834818546</v>
      </c>
      <c r="AQ333" s="62">
        <f t="shared" si="89"/>
        <v>0.06778540318399821</v>
      </c>
      <c r="AR333" s="62">
        <f t="shared" si="90"/>
        <v>0.24893925810948347</v>
      </c>
      <c r="AS333" s="139">
        <f t="shared" si="83"/>
        <v>0.49050000000000005</v>
      </c>
      <c r="AT333" s="62">
        <f t="shared" si="91"/>
        <v>0.5582854031839982</v>
      </c>
      <c r="AU333" s="62">
        <f t="shared" si="92"/>
        <v>-0.15201941804584598</v>
      </c>
      <c r="AV333" s="62">
        <f t="shared" si="93"/>
        <v>0.09691984006363749</v>
      </c>
      <c r="AW333" s="13">
        <f t="shared" si="85"/>
        <v>1.8974433418807932</v>
      </c>
      <c r="AX333" s="98">
        <f t="shared" si="84"/>
        <v>3.3113954806953743</v>
      </c>
    </row>
    <row r="334" spans="32:50" ht="12.75">
      <c r="AF334" s="98"/>
      <c r="AG334" s="94">
        <v>299</v>
      </c>
      <c r="AH334" s="62">
        <f t="shared" si="77"/>
        <v>0.4608</v>
      </c>
      <c r="AI334" s="62">
        <f t="shared" si="78"/>
        <v>0.5392</v>
      </c>
      <c r="AJ334" s="62">
        <f t="shared" si="79"/>
        <v>0.6138269384366338</v>
      </c>
      <c r="AK334" s="62">
        <f t="shared" si="80"/>
        <v>0.6539597541133553</v>
      </c>
      <c r="AL334" s="62">
        <f t="shared" si="81"/>
        <v>0.14604024588664477</v>
      </c>
      <c r="AM334" s="62">
        <f t="shared" si="86"/>
        <v>0.5392</v>
      </c>
      <c r="AN334" s="62">
        <f t="shared" si="87"/>
        <v>0.5586272401330172</v>
      </c>
      <c r="AO334" s="62">
        <f t="shared" si="82"/>
        <v>0.25862724013301724</v>
      </c>
      <c r="AP334" s="62">
        <f t="shared" si="88"/>
        <v>0.2645003264328714</v>
      </c>
      <c r="AQ334" s="62">
        <f t="shared" si="89"/>
        <v>0.06761214460830191</v>
      </c>
      <c r="AR334" s="62">
        <f t="shared" si="90"/>
        <v>0.24963302513947838</v>
      </c>
      <c r="AS334" s="139">
        <f t="shared" si="83"/>
        <v>0.49050000000000005</v>
      </c>
      <c r="AT334" s="62">
        <f t="shared" si="91"/>
        <v>0.5581121446083019</v>
      </c>
      <c r="AU334" s="62">
        <f t="shared" si="92"/>
        <v>-0.15116252750541367</v>
      </c>
      <c r="AV334" s="62">
        <f t="shared" si="93"/>
        <v>0.09847049763406471</v>
      </c>
      <c r="AW334" s="13">
        <f t="shared" si="85"/>
        <v>1.9111427286975293</v>
      </c>
      <c r="AX334" s="98">
        <f t="shared" si="84"/>
        <v>3.287658850818361</v>
      </c>
    </row>
    <row r="335" spans="32:50" ht="12.75">
      <c r="AF335" s="98"/>
      <c r="AG335" s="94">
        <v>300</v>
      </c>
      <c r="AH335" s="62">
        <f t="shared" si="77"/>
        <v>0.45999999999999996</v>
      </c>
      <c r="AI335" s="62">
        <f t="shared" si="78"/>
        <v>0.54</v>
      </c>
      <c r="AJ335" s="62">
        <f t="shared" si="79"/>
        <v>0.6126041480486224</v>
      </c>
      <c r="AK335" s="62">
        <f t="shared" si="80"/>
        <v>0.654522726878143</v>
      </c>
      <c r="AL335" s="62">
        <f t="shared" si="81"/>
        <v>0.1454772731218571</v>
      </c>
      <c r="AM335" s="62">
        <f t="shared" si="86"/>
        <v>0.54</v>
      </c>
      <c r="AN335" s="62">
        <f t="shared" si="87"/>
        <v>0.559252748759424</v>
      </c>
      <c r="AO335" s="62">
        <f t="shared" si="82"/>
        <v>0.259252748759424</v>
      </c>
      <c r="AP335" s="62">
        <f t="shared" si="88"/>
        <v>0.26315471618132585</v>
      </c>
      <c r="AQ335" s="62">
        <f t="shared" si="89"/>
        <v>0.06743888701938433</v>
      </c>
      <c r="AR335" s="62">
        <f t="shared" si="90"/>
        <v>0.25032775366887255</v>
      </c>
      <c r="AS335" s="139">
        <f t="shared" si="83"/>
        <v>0.49050000000000005</v>
      </c>
      <c r="AT335" s="62">
        <f t="shared" si="91"/>
        <v>0.5579388870193844</v>
      </c>
      <c r="AU335" s="62">
        <f t="shared" si="92"/>
        <v>-0.15031005157819255</v>
      </c>
      <c r="AV335" s="62">
        <f t="shared" si="93"/>
        <v>0.10001770209068</v>
      </c>
      <c r="AW335" s="13">
        <f t="shared" si="85"/>
        <v>1.9246712282080416</v>
      </c>
      <c r="AX335" s="98">
        <f t="shared" si="84"/>
        <v>3.2645499216141576</v>
      </c>
    </row>
    <row r="336" spans="32:50" ht="12.75">
      <c r="AF336" s="98"/>
      <c r="AG336" s="94">
        <v>301</v>
      </c>
      <c r="AH336" s="62">
        <f t="shared" si="77"/>
        <v>0.45920000000000005</v>
      </c>
      <c r="AI336" s="62">
        <f t="shared" si="78"/>
        <v>0.5408</v>
      </c>
      <c r="AJ336" s="62">
        <f t="shared" si="79"/>
        <v>0.6113824076006548</v>
      </c>
      <c r="AK336" s="62">
        <f t="shared" si="80"/>
        <v>0.6550842388578739</v>
      </c>
      <c r="AL336" s="62">
        <f t="shared" si="81"/>
        <v>0.14491576114212612</v>
      </c>
      <c r="AM336" s="62">
        <f t="shared" si="86"/>
        <v>0.5408</v>
      </c>
      <c r="AN336" s="62">
        <f t="shared" si="87"/>
        <v>0.5598796458413198</v>
      </c>
      <c r="AO336" s="62">
        <f t="shared" si="82"/>
        <v>0.2598796458413198</v>
      </c>
      <c r="AP336" s="62">
        <f t="shared" si="88"/>
        <v>0.26181463524052</v>
      </c>
      <c r="AQ336" s="62">
        <f t="shared" si="89"/>
        <v>0.06726562925117438</v>
      </c>
      <c r="AR336" s="62">
        <f t="shared" si="90"/>
        <v>0.25102343604542854</v>
      </c>
      <c r="AS336" s="139">
        <f t="shared" si="83"/>
        <v>0.49050000000000005</v>
      </c>
      <c r="AT336" s="62">
        <f t="shared" si="91"/>
        <v>0.5577656292511745</v>
      </c>
      <c r="AU336" s="62">
        <f t="shared" si="92"/>
        <v>-0.14946196505519763</v>
      </c>
      <c r="AV336" s="62">
        <f t="shared" si="93"/>
        <v>0.10156147099023091</v>
      </c>
      <c r="AW336" s="13">
        <f t="shared" si="85"/>
        <v>1.9380329100120062</v>
      </c>
      <c r="AX336" s="98">
        <f t="shared" si="84"/>
        <v>3.2420426272021676</v>
      </c>
    </row>
    <row r="337" spans="32:50" ht="12.75">
      <c r="AF337" s="98"/>
      <c r="AG337" s="94">
        <v>302</v>
      </c>
      <c r="AH337" s="62">
        <f t="shared" si="77"/>
        <v>0.45840000000000003</v>
      </c>
      <c r="AI337" s="62">
        <f t="shared" si="78"/>
        <v>0.5416</v>
      </c>
      <c r="AJ337" s="62">
        <f t="shared" si="79"/>
        <v>0.6101617125738446</v>
      </c>
      <c r="AK337" s="62">
        <f t="shared" si="80"/>
        <v>0.6556442938057191</v>
      </c>
      <c r="AL337" s="62">
        <f t="shared" si="81"/>
        <v>0.14435570619428095</v>
      </c>
      <c r="AM337" s="62">
        <f t="shared" si="86"/>
        <v>0.5416000000000001</v>
      </c>
      <c r="AN337" s="62">
        <f t="shared" si="87"/>
        <v>0.5605079213631594</v>
      </c>
      <c r="AO337" s="62">
        <f t="shared" si="82"/>
        <v>0.2605079213631594</v>
      </c>
      <c r="AP337" s="62">
        <f t="shared" si="88"/>
        <v>0.26048006611141783</v>
      </c>
      <c r="AQ337" s="62">
        <f t="shared" si="89"/>
        <v>0.0670923701954568</v>
      </c>
      <c r="AR337" s="62">
        <f t="shared" si="90"/>
        <v>0.25172006466412217</v>
      </c>
      <c r="AS337" s="139">
        <f t="shared" si="83"/>
        <v>0.49050000000000005</v>
      </c>
      <c r="AT337" s="62">
        <f t="shared" si="91"/>
        <v>0.5575923701954568</v>
      </c>
      <c r="AU337" s="62">
        <f t="shared" si="92"/>
        <v>-0.1486182429248672</v>
      </c>
      <c r="AV337" s="62">
        <f t="shared" si="93"/>
        <v>0.10310182173925497</v>
      </c>
      <c r="AW337" s="13">
        <f t="shared" si="85"/>
        <v>1.9512316844452693</v>
      </c>
      <c r="AX337" s="98">
        <f t="shared" si="84"/>
        <v>3.2201123819726623</v>
      </c>
    </row>
    <row r="338" spans="32:50" ht="12.75">
      <c r="AF338" s="98"/>
      <c r="AG338" s="94">
        <v>303</v>
      </c>
      <c r="AH338" s="62">
        <f t="shared" si="77"/>
        <v>0.4576</v>
      </c>
      <c r="AI338" s="62">
        <f t="shared" si="78"/>
        <v>0.5424</v>
      </c>
      <c r="AJ338" s="62">
        <f t="shared" si="79"/>
        <v>0.6089420584748301</v>
      </c>
      <c r="AK338" s="62">
        <f t="shared" si="80"/>
        <v>0.6562028954523137</v>
      </c>
      <c r="AL338" s="62">
        <f t="shared" si="81"/>
        <v>0.14379710454768635</v>
      </c>
      <c r="AM338" s="62">
        <f t="shared" si="86"/>
        <v>0.5424</v>
      </c>
      <c r="AN338" s="62">
        <f t="shared" si="87"/>
        <v>0.5611375653761724</v>
      </c>
      <c r="AO338" s="62">
        <f t="shared" si="82"/>
        <v>0.26113756537617244</v>
      </c>
      <c r="AP338" s="62">
        <f t="shared" si="88"/>
        <v>0.25915099128397384</v>
      </c>
      <c r="AQ338" s="62">
        <f t="shared" si="89"/>
        <v>0.06691910880098113</v>
      </c>
      <c r="AR338" s="62">
        <f t="shared" si="90"/>
        <v>0.2524176319670977</v>
      </c>
      <c r="AS338" s="139">
        <f t="shared" si="83"/>
        <v>0.49050000000000005</v>
      </c>
      <c r="AT338" s="62">
        <f t="shared" si="91"/>
        <v>0.5574191088009812</v>
      </c>
      <c r="AU338" s="62">
        <f t="shared" si="92"/>
        <v>-0.14777886037082014</v>
      </c>
      <c r="AV338" s="62">
        <f t="shared" si="93"/>
        <v>0.10463877159627757</v>
      </c>
      <c r="AW338" s="13">
        <f t="shared" si="85"/>
        <v>1.9642713113324008</v>
      </c>
      <c r="AX338" s="98">
        <f t="shared" si="84"/>
        <v>3.1987359744706487</v>
      </c>
    </row>
    <row r="339" spans="32:50" ht="12.75">
      <c r="AF339" s="98"/>
      <c r="AG339" s="94">
        <v>304</v>
      </c>
      <c r="AH339" s="62">
        <f t="shared" si="77"/>
        <v>0.4568</v>
      </c>
      <c r="AI339" s="62">
        <f t="shared" si="78"/>
        <v>0.5432</v>
      </c>
      <c r="AJ339" s="62">
        <f t="shared" si="79"/>
        <v>0.6077234408355606</v>
      </c>
      <c r="AK339" s="62">
        <f t="shared" si="80"/>
        <v>0.6567600475059366</v>
      </c>
      <c r="AL339" s="62">
        <f t="shared" si="81"/>
        <v>0.1432399524940634</v>
      </c>
      <c r="AM339" s="62">
        <f t="shared" si="86"/>
        <v>0.5432</v>
      </c>
      <c r="AN339" s="62">
        <f t="shared" si="87"/>
        <v>0.5617685679979805</v>
      </c>
      <c r="AO339" s="62">
        <f t="shared" si="82"/>
        <v>0.2617685679979805</v>
      </c>
      <c r="AP339" s="62">
        <f t="shared" si="88"/>
        <v>0.2578273932384388</v>
      </c>
      <c r="AQ339" s="62">
        <f t="shared" si="89"/>
        <v>0.06674584407257994</v>
      </c>
      <c r="AR339" s="62">
        <f t="shared" si="90"/>
        <v>0.253116130443621</v>
      </c>
      <c r="AS339" s="139">
        <f t="shared" si="83"/>
        <v>0.49050000000000005</v>
      </c>
      <c r="AT339" s="62">
        <f t="shared" si="91"/>
        <v>0.55724584407258</v>
      </c>
      <c r="AU339" s="62">
        <f t="shared" si="92"/>
        <v>-0.14694379276964398</v>
      </c>
      <c r="AV339" s="62">
        <f t="shared" si="93"/>
        <v>0.10617233767397705</v>
      </c>
      <c r="AW339" s="13">
        <f t="shared" si="85"/>
        <v>1.9771554081251146</v>
      </c>
      <c r="AX339" s="98">
        <f t="shared" si="84"/>
        <v>3.1778914704220287</v>
      </c>
    </row>
    <row r="340" spans="32:50" ht="12.75">
      <c r="AF340" s="98"/>
      <c r="AG340" s="94">
        <v>305</v>
      </c>
      <c r="AH340" s="62">
        <f t="shared" si="77"/>
        <v>0.45599999999999996</v>
      </c>
      <c r="AI340" s="62">
        <f t="shared" si="78"/>
        <v>0.544</v>
      </c>
      <c r="AJ340" s="62">
        <f t="shared" si="79"/>
        <v>0.6065058552130869</v>
      </c>
      <c r="AK340" s="62">
        <f t="shared" si="80"/>
        <v>0.6573157536526871</v>
      </c>
      <c r="AL340" s="62">
        <f t="shared" si="81"/>
        <v>0.14268424634731292</v>
      </c>
      <c r="AM340" s="62">
        <f t="shared" si="86"/>
        <v>0.544</v>
      </c>
      <c r="AN340" s="62">
        <f t="shared" si="87"/>
        <v>0.5624009194122114</v>
      </c>
      <c r="AO340" s="62">
        <f t="shared" si="82"/>
        <v>0.2624009194122114</v>
      </c>
      <c r="AP340" s="62">
        <f t="shared" si="88"/>
        <v>0.25650925444664785</v>
      </c>
      <c r="AQ340" s="62">
        <f t="shared" si="89"/>
        <v>0.06657257507029678</v>
      </c>
      <c r="AR340" s="62">
        <f t="shared" si="90"/>
        <v>0.25381555263002215</v>
      </c>
      <c r="AS340" s="139">
        <f t="shared" si="83"/>
        <v>0.49050000000000005</v>
      </c>
      <c r="AT340" s="62">
        <f t="shared" si="91"/>
        <v>0.5570725750702968</v>
      </c>
      <c r="AU340" s="62">
        <f t="shared" si="92"/>
        <v>-0.1461130156887173</v>
      </c>
      <c r="AV340" s="62">
        <f t="shared" si="93"/>
        <v>0.10770253694130486</v>
      </c>
      <c r="AW340" s="13">
        <f t="shared" si="85"/>
        <v>1.9898874574785193</v>
      </c>
      <c r="AX340" s="98">
        <f t="shared" si="84"/>
        <v>3.157558123986222</v>
      </c>
    </row>
    <row r="341" spans="32:50" ht="12.75">
      <c r="AF341" s="98"/>
      <c r="AG341" s="94">
        <v>306</v>
      </c>
      <c r="AH341" s="62">
        <f t="shared" si="77"/>
        <v>0.45520000000000005</v>
      </c>
      <c r="AI341" s="62">
        <f t="shared" si="78"/>
        <v>0.5448</v>
      </c>
      <c r="AJ341" s="62">
        <f t="shared" si="79"/>
        <v>0.6052892971893535</v>
      </c>
      <c r="AK341" s="62">
        <f t="shared" si="80"/>
        <v>0.6578700175566599</v>
      </c>
      <c r="AL341" s="62">
        <f t="shared" si="81"/>
        <v>0.14212998244334019</v>
      </c>
      <c r="AM341" s="62">
        <f t="shared" si="86"/>
        <v>0.5448</v>
      </c>
      <c r="AN341" s="62">
        <f t="shared" si="87"/>
        <v>0.5630346098681183</v>
      </c>
      <c r="AO341" s="62">
        <f t="shared" si="82"/>
        <v>0.2630346098681183</v>
      </c>
      <c r="AP341" s="62">
        <f t="shared" si="88"/>
        <v>0.25519655737328706</v>
      </c>
      <c r="AQ341" s="62">
        <f t="shared" si="89"/>
        <v>0.06639930090852379</v>
      </c>
      <c r="AR341" s="62">
        <f t="shared" si="90"/>
        <v>0.2545158911096368</v>
      </c>
      <c r="AS341" s="139">
        <f t="shared" si="83"/>
        <v>0.49050000000000005</v>
      </c>
      <c r="AT341" s="62">
        <f t="shared" si="91"/>
        <v>0.5568993009085238</v>
      </c>
      <c r="AU341" s="62">
        <f t="shared" si="92"/>
        <v>-0.14528650488406186</v>
      </c>
      <c r="AV341" s="62">
        <f t="shared" si="93"/>
        <v>0.10922938622557493</v>
      </c>
      <c r="AW341" s="13">
        <f t="shared" si="85"/>
        <v>2.002470814312247</v>
      </c>
      <c r="AX341" s="98">
        <f t="shared" si="84"/>
        <v>3.137716296423306</v>
      </c>
    </row>
    <row r="342" spans="32:50" ht="12.75">
      <c r="AF342" s="98"/>
      <c r="AG342" s="94">
        <v>307</v>
      </c>
      <c r="AH342" s="62">
        <f t="shared" si="77"/>
        <v>0.4544</v>
      </c>
      <c r="AI342" s="62">
        <f t="shared" si="78"/>
        <v>0.5456</v>
      </c>
      <c r="AJ342" s="62">
        <f t="shared" si="79"/>
        <v>0.6040737623709923</v>
      </c>
      <c r="AK342" s="62">
        <f t="shared" si="80"/>
        <v>0.6584228428601184</v>
      </c>
      <c r="AL342" s="62">
        <f t="shared" si="81"/>
        <v>0.14157715713988162</v>
      </c>
      <c r="AM342" s="62">
        <f t="shared" si="86"/>
        <v>0.5456000000000001</v>
      </c>
      <c r="AN342" s="62">
        <f t="shared" si="87"/>
        <v>0.5636696296801974</v>
      </c>
      <c r="AO342" s="62">
        <f t="shared" si="82"/>
        <v>0.2636696296801974</v>
      </c>
      <c r="AP342" s="62">
        <f t="shared" si="88"/>
        <v>0.2538892844771407</v>
      </c>
      <c r="AQ342" s="62">
        <f t="shared" si="89"/>
        <v>0.06622602075514865</v>
      </c>
      <c r="AR342" s="62">
        <f t="shared" si="90"/>
        <v>0.25521713851273986</v>
      </c>
      <c r="AS342" s="139">
        <f t="shared" si="83"/>
        <v>0.49050000000000005</v>
      </c>
      <c r="AT342" s="62">
        <f t="shared" si="91"/>
        <v>0.5567260207551487</v>
      </c>
      <c r="AU342" s="62">
        <f t="shared" si="92"/>
        <v>-0.14446423629822702</v>
      </c>
      <c r="AV342" s="62">
        <f t="shared" si="93"/>
        <v>0.11075290221451284</v>
      </c>
      <c r="AW342" s="13">
        <f t="shared" si="85"/>
        <v>2.014908712398734</v>
      </c>
      <c r="AX342" s="98">
        <f t="shared" si="84"/>
        <v>3.118347381455064</v>
      </c>
    </row>
    <row r="343" spans="32:50" ht="12.75">
      <c r="AF343" s="98"/>
      <c r="AG343" s="94">
        <v>308</v>
      </c>
      <c r="AH343" s="62">
        <f t="shared" si="77"/>
        <v>0.4536</v>
      </c>
      <c r="AI343" s="62">
        <f t="shared" si="78"/>
        <v>0.5464</v>
      </c>
      <c r="AJ343" s="62">
        <f t="shared" si="79"/>
        <v>0.6028592463891201</v>
      </c>
      <c r="AK343" s="62">
        <f t="shared" si="80"/>
        <v>0.6589742331836657</v>
      </c>
      <c r="AL343" s="62">
        <f t="shared" si="81"/>
        <v>0.14102576681633439</v>
      </c>
      <c r="AM343" s="62">
        <f t="shared" si="86"/>
        <v>0.5464</v>
      </c>
      <c r="AN343" s="62">
        <f t="shared" si="87"/>
        <v>0.5643059692278074</v>
      </c>
      <c r="AO343" s="62">
        <f t="shared" si="82"/>
        <v>0.2643059692278074</v>
      </c>
      <c r="AP343" s="62">
        <f t="shared" si="88"/>
        <v>0.25258741821232134</v>
      </c>
      <c r="AQ343" s="62">
        <f t="shared" si="89"/>
        <v>0.06605273383071147</v>
      </c>
      <c r="AR343" s="62">
        <f t="shared" si="90"/>
        <v>0.25591928751647436</v>
      </c>
      <c r="AS343" s="139">
        <f t="shared" si="83"/>
        <v>0.49050000000000005</v>
      </c>
      <c r="AT343" s="62">
        <f t="shared" si="91"/>
        <v>0.5565527338307115</v>
      </c>
      <c r="AU343" s="62">
        <f t="shared" si="92"/>
        <v>-0.14364618605820523</v>
      </c>
      <c r="AV343" s="62">
        <f t="shared" si="93"/>
        <v>0.11227310145826913</v>
      </c>
      <c r="AW343" s="13">
        <f t="shared" si="85"/>
        <v>2.027204270516969</v>
      </c>
      <c r="AX343" s="98">
        <f t="shared" si="84"/>
        <v>3.0994337366787783</v>
      </c>
    </row>
    <row r="344" spans="32:50" ht="12.75">
      <c r="AF344" s="98"/>
      <c r="AG344" s="94">
        <v>309</v>
      </c>
      <c r="AH344" s="62">
        <f t="shared" si="77"/>
        <v>0.4528</v>
      </c>
      <c r="AI344" s="62">
        <f t="shared" si="78"/>
        <v>0.5472</v>
      </c>
      <c r="AJ344" s="62">
        <f t="shared" si="79"/>
        <v>0.6016457448991362</v>
      </c>
      <c r="AK344" s="62">
        <f t="shared" si="80"/>
        <v>0.6595241921264148</v>
      </c>
      <c r="AL344" s="62">
        <f t="shared" si="81"/>
        <v>0.14047580787358527</v>
      </c>
      <c r="AM344" s="62">
        <f t="shared" si="86"/>
        <v>0.5472</v>
      </c>
      <c r="AN344" s="62">
        <f t="shared" si="87"/>
        <v>0.5649436189547913</v>
      </c>
      <c r="AO344" s="62">
        <f t="shared" si="82"/>
        <v>0.2649436189547913</v>
      </c>
      <c r="AP344" s="62">
        <f t="shared" si="88"/>
        <v>0.2512909410294751</v>
      </c>
      <c r="AQ344" s="62">
        <f t="shared" si="89"/>
        <v>0.0658794394075703</v>
      </c>
      <c r="AR344" s="62">
        <f t="shared" si="90"/>
        <v>0.2566223308447765</v>
      </c>
      <c r="AS344" s="139">
        <f t="shared" si="83"/>
        <v>0.49050000000000005</v>
      </c>
      <c r="AT344" s="62">
        <f t="shared" si="91"/>
        <v>0.5563794394075703</v>
      </c>
      <c r="AU344" s="62">
        <f t="shared" si="92"/>
        <v>-0.14283233047337524</v>
      </c>
      <c r="AV344" s="62">
        <f t="shared" si="93"/>
        <v>0.11379000037140125</v>
      </c>
      <c r="AW344" s="13">
        <f t="shared" si="85"/>
        <v>2.039360498206431</v>
      </c>
      <c r="AX344" s="98">
        <f t="shared" si="84"/>
        <v>3.0809586204623938</v>
      </c>
    </row>
    <row r="345" spans="32:50" ht="12.75">
      <c r="AF345" s="98"/>
      <c r="AG345" s="94">
        <v>310</v>
      </c>
      <c r="AH345" s="62">
        <f t="shared" si="77"/>
        <v>0.45199999999999996</v>
      </c>
      <c r="AI345" s="62">
        <f t="shared" si="78"/>
        <v>0.548</v>
      </c>
      <c r="AJ345" s="62">
        <f t="shared" si="79"/>
        <v>0.6004332535805234</v>
      </c>
      <c r="AK345" s="62">
        <f t="shared" si="80"/>
        <v>0.6600727232661565</v>
      </c>
      <c r="AL345" s="62">
        <f t="shared" si="81"/>
        <v>0.13992727673384353</v>
      </c>
      <c r="AM345" s="62">
        <f t="shared" si="86"/>
        <v>0.548</v>
      </c>
      <c r="AN345" s="62">
        <f t="shared" si="87"/>
        <v>0.5655825693690972</v>
      </c>
      <c r="AO345" s="62">
        <f t="shared" si="82"/>
        <v>0.26558256936909724</v>
      </c>
      <c r="AP345" s="62">
        <f t="shared" si="88"/>
        <v>0.24999983537697285</v>
      </c>
      <c r="AQ345" s="62">
        <f t="shared" si="89"/>
        <v>0.06570613680907644</v>
      </c>
      <c r="AR345" s="62">
        <f t="shared" si="90"/>
        <v>0.25732626126829394</v>
      </c>
      <c r="AS345" s="139">
        <f t="shared" si="83"/>
        <v>0.49050000000000005</v>
      </c>
      <c r="AT345" s="62">
        <f t="shared" si="91"/>
        <v>0.5562061368090765</v>
      </c>
      <c r="AU345" s="62">
        <f t="shared" si="92"/>
        <v>-0.1420226460334775</v>
      </c>
      <c r="AV345" s="62">
        <f t="shared" si="93"/>
        <v>0.11530361523481644</v>
      </c>
      <c r="AW345" s="13">
        <f t="shared" si="85"/>
        <v>2.0513803011525686</v>
      </c>
      <c r="AX345" s="98">
        <f t="shared" si="84"/>
        <v>3.0629061338111594</v>
      </c>
    </row>
    <row r="346" spans="32:50" ht="12.75">
      <c r="AF346" s="98"/>
      <c r="AG346" s="94">
        <v>311</v>
      </c>
      <c r="AH346" s="62">
        <f t="shared" si="77"/>
        <v>0.45120000000000005</v>
      </c>
      <c r="AI346" s="62">
        <f t="shared" si="78"/>
        <v>0.5488</v>
      </c>
      <c r="AJ346" s="62">
        <f t="shared" si="79"/>
        <v>0.5992217681366501</v>
      </c>
      <c r="AK346" s="62">
        <f t="shared" si="80"/>
        <v>0.6606198301595253</v>
      </c>
      <c r="AL346" s="62">
        <f t="shared" si="81"/>
        <v>0.13938016984047474</v>
      </c>
      <c r="AM346" s="62">
        <f t="shared" si="86"/>
        <v>0.5488</v>
      </c>
      <c r="AN346" s="62">
        <f t="shared" si="87"/>
        <v>0.5662228110424019</v>
      </c>
      <c r="AO346" s="62">
        <f t="shared" si="82"/>
        <v>0.2662228110424019</v>
      </c>
      <c r="AP346" s="62">
        <f t="shared" si="88"/>
        <v>0.24871408370208087</v>
      </c>
      <c r="AQ346" s="62">
        <f t="shared" si="89"/>
        <v>0.06553282540875922</v>
      </c>
      <c r="AR346" s="62">
        <f t="shared" si="90"/>
        <v>0.2580310716043002</v>
      </c>
      <c r="AS346" s="139">
        <f t="shared" si="83"/>
        <v>0.49050000000000005</v>
      </c>
      <c r="AT346" s="62">
        <f t="shared" si="91"/>
        <v>0.5560328254087593</v>
      </c>
      <c r="AU346" s="62">
        <f t="shared" si="92"/>
        <v>-0.1412171094066179</v>
      </c>
      <c r="AV346" s="62">
        <f t="shared" si="93"/>
        <v>0.11681396219768231</v>
      </c>
      <c r="AW346" s="13">
        <f t="shared" si="85"/>
        <v>2.063266486232449</v>
      </c>
      <c r="AX346" s="98">
        <f t="shared" si="84"/>
        <v>3.0452611667496052</v>
      </c>
    </row>
    <row r="347" spans="32:50" ht="12.75">
      <c r="AF347" s="98"/>
      <c r="AG347" s="94">
        <v>312</v>
      </c>
      <c r="AH347" s="62">
        <f t="shared" si="77"/>
        <v>0.4504</v>
      </c>
      <c r="AI347" s="62">
        <f t="shared" si="78"/>
        <v>0.5496</v>
      </c>
      <c r="AJ347" s="62">
        <f t="shared" si="79"/>
        <v>0.598011284294576</v>
      </c>
      <c r="AK347" s="62">
        <f t="shared" si="80"/>
        <v>0.6611655163421638</v>
      </c>
      <c r="AL347" s="62">
        <f t="shared" si="81"/>
        <v>0.13883448365783624</v>
      </c>
      <c r="AM347" s="62">
        <f t="shared" si="86"/>
        <v>0.5496000000000001</v>
      </c>
      <c r="AN347" s="62">
        <f t="shared" si="87"/>
        <v>0.5668643346097354</v>
      </c>
      <c r="AO347" s="62">
        <f t="shared" si="82"/>
        <v>0.2668643346097354</v>
      </c>
      <c r="AP347" s="62">
        <f t="shared" si="88"/>
        <v>0.2474336684521115</v>
      </c>
      <c r="AQ347" s="62">
        <f t="shared" si="89"/>
        <v>0.06535950462951978</v>
      </c>
      <c r="AR347" s="62">
        <f t="shared" si="90"/>
        <v>0.25873675471660496</v>
      </c>
      <c r="AS347" s="139">
        <f t="shared" si="83"/>
        <v>0.49050000000000005</v>
      </c>
      <c r="AT347" s="62">
        <f t="shared" si="91"/>
        <v>0.5558595046295198</v>
      </c>
      <c r="AU347" s="62">
        <f t="shared" si="92"/>
        <v>-0.14041569743729987</v>
      </c>
      <c r="AV347" s="62">
        <f t="shared" si="93"/>
        <v>0.11832105727930509</v>
      </c>
      <c r="AW347" s="13">
        <f t="shared" si="85"/>
        <v>2.0750217662465222</v>
      </c>
      <c r="AX347" s="98">
        <f t="shared" si="84"/>
        <v>3.028009348810423</v>
      </c>
    </row>
    <row r="348" spans="32:50" ht="12.75">
      <c r="AF348" s="98"/>
      <c r="AG348" s="94">
        <v>313</v>
      </c>
      <c r="AH348" s="62">
        <f t="shared" si="77"/>
        <v>0.4496</v>
      </c>
      <c r="AI348" s="62">
        <f t="shared" si="78"/>
        <v>0.5504</v>
      </c>
      <c r="AJ348" s="62">
        <f t="shared" si="79"/>
        <v>0.5968017978048583</v>
      </c>
      <c r="AK348" s="62">
        <f t="shared" si="80"/>
        <v>0.6617097853288858</v>
      </c>
      <c r="AL348" s="62">
        <f t="shared" si="81"/>
        <v>0.13829021467111424</v>
      </c>
      <c r="AM348" s="62">
        <f t="shared" si="86"/>
        <v>0.5504</v>
      </c>
      <c r="AN348" s="62">
        <f t="shared" si="87"/>
        <v>0.5675071307691057</v>
      </c>
      <c r="AO348" s="62">
        <f t="shared" si="82"/>
        <v>0.26750713076910576</v>
      </c>
      <c r="AP348" s="62">
        <f t="shared" si="88"/>
        <v>0.24615857207555644</v>
      </c>
      <c r="AQ348" s="62">
        <f t="shared" si="89"/>
        <v>0.06518617394283381</v>
      </c>
      <c r="AR348" s="62">
        <f t="shared" si="90"/>
        <v>0.259443303515458</v>
      </c>
      <c r="AS348" s="139">
        <f t="shared" si="83"/>
        <v>0.49050000000000005</v>
      </c>
      <c r="AT348" s="62">
        <f t="shared" si="91"/>
        <v>0.5556861739428338</v>
      </c>
      <c r="AU348" s="62">
        <f t="shared" si="92"/>
        <v>-0.13961838714448513</v>
      </c>
      <c r="AV348" s="62">
        <f t="shared" si="93"/>
        <v>0.1198249163709729</v>
      </c>
      <c r="AW348" s="13">
        <f t="shared" si="85"/>
        <v>2.0866487643601404</v>
      </c>
      <c r="AX348" s="98">
        <f t="shared" si="84"/>
        <v>3.011137003263839</v>
      </c>
    </row>
    <row r="349" spans="32:50" ht="12.75">
      <c r="AF349" s="98"/>
      <c r="AG349" s="94">
        <v>314</v>
      </c>
      <c r="AH349" s="62">
        <f t="shared" si="77"/>
        <v>0.4488</v>
      </c>
      <c r="AI349" s="62">
        <f t="shared" si="78"/>
        <v>0.5512</v>
      </c>
      <c r="AJ349" s="62">
        <f t="shared" si="79"/>
        <v>0.5955933044413603</v>
      </c>
      <c r="AK349" s="62">
        <f t="shared" si="80"/>
        <v>0.6622526406138372</v>
      </c>
      <c r="AL349" s="62">
        <f t="shared" si="81"/>
        <v>0.1377473593861629</v>
      </c>
      <c r="AM349" s="62">
        <f t="shared" si="86"/>
        <v>0.5512</v>
      </c>
      <c r="AN349" s="62">
        <f t="shared" si="87"/>
        <v>0.5681511902811264</v>
      </c>
      <c r="AO349" s="62">
        <f t="shared" si="82"/>
        <v>0.2681511902811264</v>
      </c>
      <c r="AP349" s="62">
        <f t="shared" si="88"/>
        <v>0.24488877702320117</v>
      </c>
      <c r="AQ349" s="62">
        <f t="shared" si="89"/>
        <v>0.06501283286796397</v>
      </c>
      <c r="AR349" s="62">
        <f t="shared" si="90"/>
        <v>0.2601507109574506</v>
      </c>
      <c r="AS349" s="139">
        <f t="shared" si="83"/>
        <v>0.49050000000000005</v>
      </c>
      <c r="AT349" s="62">
        <f t="shared" si="91"/>
        <v>0.555512832867964</v>
      </c>
      <c r="AU349" s="62">
        <f t="shared" si="92"/>
        <v>-0.13882515571968232</v>
      </c>
      <c r="AV349" s="62">
        <f t="shared" si="93"/>
        <v>0.1213255552377683</v>
      </c>
      <c r="AW349" s="13">
        <f t="shared" si="85"/>
        <v>2.098150018276418</v>
      </c>
      <c r="AX349" s="98">
        <f t="shared" si="84"/>
        <v>2.9946311047582186</v>
      </c>
    </row>
    <row r="350" spans="32:50" ht="12.75">
      <c r="AF350" s="98"/>
      <c r="AG350" s="94">
        <v>315</v>
      </c>
      <c r="AH350" s="62">
        <f t="shared" si="77"/>
        <v>0.44799999999999995</v>
      </c>
      <c r="AI350" s="62">
        <f t="shared" si="78"/>
        <v>0.552</v>
      </c>
      <c r="AJ350" s="62">
        <f t="shared" si="79"/>
        <v>0.5943858000010621</v>
      </c>
      <c r="AK350" s="62">
        <f t="shared" si="80"/>
        <v>0.6627940856706553</v>
      </c>
      <c r="AL350" s="62">
        <f t="shared" si="81"/>
        <v>0.1372059143293447</v>
      </c>
      <c r="AM350" s="62">
        <f t="shared" si="86"/>
        <v>0.552</v>
      </c>
      <c r="AN350" s="62">
        <f t="shared" si="87"/>
        <v>0.5687965039686439</v>
      </c>
      <c r="AO350" s="62">
        <f t="shared" si="82"/>
        <v>0.2687965039686439</v>
      </c>
      <c r="AP350" s="62">
        <f t="shared" si="88"/>
        <v>0.24362426574922075</v>
      </c>
      <c r="AQ350" s="62">
        <f t="shared" si="89"/>
        <v>0.06483948097118093</v>
      </c>
      <c r="AR350" s="62">
        <f t="shared" si="90"/>
        <v>0.2608589700454118</v>
      </c>
      <c r="AS350" s="139">
        <f t="shared" si="83"/>
        <v>0.49050000000000005</v>
      </c>
      <c r="AT350" s="62">
        <f t="shared" si="91"/>
        <v>0.555339480971181</v>
      </c>
      <c r="AU350" s="62">
        <f t="shared" si="92"/>
        <v>-0.13803598052506272</v>
      </c>
      <c r="AV350" s="62">
        <f t="shared" si="93"/>
        <v>0.12282298952034909</v>
      </c>
      <c r="AW350" s="13">
        <f t="shared" si="85"/>
        <v>2.109527984160124</v>
      </c>
      <c r="AX350" s="98">
        <f t="shared" si="84"/>
        <v>2.978479240075661</v>
      </c>
    </row>
    <row r="351" spans="32:50" ht="12.75">
      <c r="AF351" s="98"/>
      <c r="AG351" s="94">
        <v>316</v>
      </c>
      <c r="AH351" s="62">
        <f t="shared" si="77"/>
        <v>0.44720000000000004</v>
      </c>
      <c r="AI351" s="62">
        <f t="shared" si="78"/>
        <v>0.5528</v>
      </c>
      <c r="AJ351" s="62">
        <f t="shared" si="79"/>
        <v>0.5931792803038736</v>
      </c>
      <c r="AK351" s="62">
        <f t="shared" si="80"/>
        <v>0.6633341239526277</v>
      </c>
      <c r="AL351" s="62">
        <f t="shared" si="81"/>
        <v>0.13666587604737235</v>
      </c>
      <c r="AM351" s="62">
        <f t="shared" si="86"/>
        <v>0.5528</v>
      </c>
      <c r="AN351" s="62">
        <f t="shared" si="87"/>
        <v>0.5694430627163665</v>
      </c>
      <c r="AO351" s="62">
        <f t="shared" si="82"/>
        <v>0.2694430627163665</v>
      </c>
      <c r="AP351" s="62">
        <f t="shared" si="88"/>
        <v>0.24236502071225788</v>
      </c>
      <c r="AQ351" s="62">
        <f t="shared" si="89"/>
        <v>0.06466611786499328</v>
      </c>
      <c r="AR351" s="62">
        <f t="shared" si="90"/>
        <v>0.2615680738282992</v>
      </c>
      <c r="AS351" s="139">
        <f t="shared" si="83"/>
        <v>0.49050000000000005</v>
      </c>
      <c r="AT351" s="62">
        <f t="shared" si="91"/>
        <v>0.5551661178649934</v>
      </c>
      <c r="AU351" s="62">
        <f t="shared" si="92"/>
        <v>-0.13725083909160293</v>
      </c>
      <c r="AV351" s="62">
        <f t="shared" si="93"/>
        <v>0.12431723473669629</v>
      </c>
      <c r="AW351" s="13">
        <f t="shared" si="85"/>
        <v>2.1207850403305906</v>
      </c>
      <c r="AX351" s="98">
        <f t="shared" si="84"/>
        <v>2.9626695717356415</v>
      </c>
    </row>
    <row r="352" spans="32:50" ht="12.75">
      <c r="AF352" s="98"/>
      <c r="AG352" s="94">
        <v>317</v>
      </c>
      <c r="AH352" s="62">
        <f t="shared" si="77"/>
        <v>0.4464</v>
      </c>
      <c r="AI352" s="62">
        <f t="shared" si="78"/>
        <v>0.5536</v>
      </c>
      <c r="AJ352" s="62">
        <f t="shared" si="79"/>
        <v>0.5919737411924479</v>
      </c>
      <c r="AK352" s="62">
        <f t="shared" si="80"/>
        <v>0.6638727588928469</v>
      </c>
      <c r="AL352" s="62">
        <f t="shared" si="81"/>
        <v>0.13612724110715313</v>
      </c>
      <c r="AM352" s="62">
        <f t="shared" si="86"/>
        <v>0.5536000000000001</v>
      </c>
      <c r="AN352" s="62">
        <f t="shared" si="87"/>
        <v>0.5700908574704958</v>
      </c>
      <c r="AO352" s="62">
        <f t="shared" si="82"/>
        <v>0.2700908574704958</v>
      </c>
      <c r="AP352" s="62">
        <f t="shared" si="88"/>
        <v>0.24111102437648346</v>
      </c>
      <c r="AQ352" s="62">
        <f t="shared" si="89"/>
        <v>0.06449274320738729</v>
      </c>
      <c r="AR352" s="62">
        <f t="shared" si="90"/>
        <v>0.26227801540108864</v>
      </c>
      <c r="AS352" s="139">
        <f t="shared" si="83"/>
        <v>0.49050000000000005</v>
      </c>
      <c r="AT352" s="62">
        <f t="shared" si="91"/>
        <v>0.5549927432073873</v>
      </c>
      <c r="AU352" s="62">
        <f t="shared" si="92"/>
        <v>-0.13646970911725492</v>
      </c>
      <c r="AV352" s="62">
        <f t="shared" si="93"/>
        <v>0.12580830628383372</v>
      </c>
      <c r="AW352" s="13">
        <f t="shared" si="85"/>
        <v>2.1319234907401614</v>
      </c>
      <c r="AX352" s="98">
        <f t="shared" si="84"/>
        <v>2.9471908042057313</v>
      </c>
    </row>
    <row r="353" spans="32:50" ht="12.75">
      <c r="AF353" s="98"/>
      <c r="AG353" s="94">
        <v>318</v>
      </c>
      <c r="AH353" s="62">
        <f t="shared" si="77"/>
        <v>0.4456</v>
      </c>
      <c r="AI353" s="62">
        <f t="shared" si="78"/>
        <v>0.5544</v>
      </c>
      <c r="AJ353" s="62">
        <f t="shared" si="79"/>
        <v>0.5907691785319995</v>
      </c>
      <c r="AK353" s="62">
        <f t="shared" si="80"/>
        <v>0.6644099939043664</v>
      </c>
      <c r="AL353" s="62">
        <f t="shared" si="81"/>
        <v>0.13559000609563365</v>
      </c>
      <c r="AM353" s="62">
        <f t="shared" si="86"/>
        <v>0.5544</v>
      </c>
      <c r="AN353" s="62">
        <f t="shared" si="87"/>
        <v>0.5707398792383567</v>
      </c>
      <c r="AO353" s="62">
        <f t="shared" si="82"/>
        <v>0.2707398792383567</v>
      </c>
      <c r="AP353" s="62">
        <f t="shared" si="88"/>
        <v>0.2398622592126386</v>
      </c>
      <c r="AQ353" s="62">
        <f t="shared" si="89"/>
        <v>0.06431935670107425</v>
      </c>
      <c r="AR353" s="62">
        <f t="shared" si="90"/>
        <v>0.26298878790465563</v>
      </c>
      <c r="AS353" s="139">
        <f t="shared" si="83"/>
        <v>0.49050000000000005</v>
      </c>
      <c r="AT353" s="62">
        <f t="shared" si="91"/>
        <v>0.5548193567010743</v>
      </c>
      <c r="AU353" s="62">
        <f t="shared" si="92"/>
        <v>-0.13569256846514108</v>
      </c>
      <c r="AV353" s="62">
        <f t="shared" si="93"/>
        <v>0.12729621943951455</v>
      </c>
      <c r="AW353" s="13">
        <f t="shared" si="85"/>
        <v>2.1429455682532383</v>
      </c>
      <c r="AX353" s="98">
        <f t="shared" si="84"/>
        <v>2.9320321525017303</v>
      </c>
    </row>
    <row r="354" spans="32:50" ht="12.75">
      <c r="AF354" s="98"/>
      <c r="AG354" s="94">
        <v>319</v>
      </c>
      <c r="AH354" s="62">
        <f t="shared" si="77"/>
        <v>0.4448</v>
      </c>
      <c r="AI354" s="62">
        <f t="shared" si="78"/>
        <v>0.5552</v>
      </c>
      <c r="AJ354" s="62">
        <f t="shared" si="79"/>
        <v>0.5895655882101207</v>
      </c>
      <c r="AK354" s="62">
        <f t="shared" si="80"/>
        <v>0.6649458323803528</v>
      </c>
      <c r="AL354" s="62">
        <f t="shared" si="81"/>
        <v>0.13505416761964728</v>
      </c>
      <c r="AM354" s="62">
        <f t="shared" si="86"/>
        <v>0.5552</v>
      </c>
      <c r="AN354" s="62">
        <f t="shared" si="87"/>
        <v>0.5713901190880324</v>
      </c>
      <c r="AO354" s="62">
        <f t="shared" si="82"/>
        <v>0.2713901190880324</v>
      </c>
      <c r="AP354" s="62">
        <f t="shared" si="88"/>
        <v>0.23861870769905932</v>
      </c>
      <c r="AQ354" s="62">
        <f t="shared" si="89"/>
        <v>0.06414595809274791</v>
      </c>
      <c r="AR354" s="62">
        <f t="shared" si="90"/>
        <v>0.2637003845256579</v>
      </c>
      <c r="AS354" s="139">
        <f t="shared" si="83"/>
        <v>0.49050000000000005</v>
      </c>
      <c r="AT354" s="62">
        <f t="shared" si="91"/>
        <v>0.554645958092748</v>
      </c>
      <c r="AU354" s="62">
        <f t="shared" si="92"/>
        <v>-0.13491939516177565</v>
      </c>
      <c r="AV354" s="62">
        <f t="shared" si="93"/>
        <v>0.12878098936388227</v>
      </c>
      <c r="AW354" s="13">
        <f t="shared" si="85"/>
        <v>2.15385343773985</v>
      </c>
      <c r="AX354" s="98">
        <f t="shared" si="84"/>
        <v>2.917183312980134</v>
      </c>
    </row>
    <row r="355" spans="32:50" ht="12.75">
      <c r="AF355" s="98"/>
      <c r="AG355" s="94">
        <v>320</v>
      </c>
      <c r="AH355" s="62">
        <f t="shared" si="77"/>
        <v>0.44399999999999995</v>
      </c>
      <c r="AI355" s="62">
        <f t="shared" si="78"/>
        <v>0.556</v>
      </c>
      <c r="AJ355" s="62">
        <f t="shared" si="79"/>
        <v>0.588362966136603</v>
      </c>
      <c r="AK355" s="62">
        <f t="shared" si="80"/>
        <v>0.665480277694238</v>
      </c>
      <c r="AL355" s="62">
        <f t="shared" si="81"/>
        <v>0.13451972230576204</v>
      </c>
      <c r="AM355" s="62">
        <f t="shared" si="86"/>
        <v>0.556</v>
      </c>
      <c r="AN355" s="62">
        <f t="shared" si="87"/>
        <v>0.5720415681479969</v>
      </c>
      <c r="AO355" s="62">
        <f t="shared" si="82"/>
        <v>0.2720415681479969</v>
      </c>
      <c r="AP355" s="62">
        <f t="shared" si="88"/>
        <v>0.23738035232268417</v>
      </c>
      <c r="AQ355" s="62">
        <f t="shared" si="89"/>
        <v>0.06397254717234961</v>
      </c>
      <c r="AR355" s="62">
        <f t="shared" si="90"/>
        <v>0.2644127984964093</v>
      </c>
      <c r="AS355" s="139">
        <f t="shared" si="83"/>
        <v>0.49050000000000005</v>
      </c>
      <c r="AT355" s="62">
        <f t="shared" si="91"/>
        <v>0.5544725471723496</v>
      </c>
      <c r="AU355" s="62">
        <f t="shared" si="92"/>
        <v>-0.13415016739531116</v>
      </c>
      <c r="AV355" s="62">
        <f t="shared" si="93"/>
        <v>0.13026263110109815</v>
      </c>
      <c r="AW355" s="13">
        <f t="shared" si="85"/>
        <v>2.164649198996401</v>
      </c>
      <c r="AX355" s="98">
        <f t="shared" si="84"/>
        <v>2.902634436144511</v>
      </c>
    </row>
    <row r="356" spans="32:50" ht="12.75">
      <c r="AF356" s="98"/>
      <c r="AG356" s="94">
        <v>321</v>
      </c>
      <c r="AH356" s="62">
        <f aca="true" t="shared" si="94" ref="AH356:AH419">$AC$38-AI356</f>
        <v>0.44320000000000004</v>
      </c>
      <c r="AI356" s="62">
        <f aca="true" t="shared" si="95" ref="AI356:AI419">$AC$45+AG356*$AI$33</f>
        <v>0.5568</v>
      </c>
      <c r="AJ356" s="62">
        <f aca="true" t="shared" si="96" ref="AJ356:AJ419">ASIN(AH356/$AC$53)</f>
        <v>0.5871613082432584</v>
      </c>
      <c r="AK356" s="62">
        <f aca="true" t="shared" si="97" ref="AK356:AK419">$AC$53*COS(AJ356)</f>
        <v>0.6660133331998692</v>
      </c>
      <c r="AL356" s="62">
        <f aca="true" t="shared" si="98" ref="AL356:AL419">$AC$53-AK356</f>
        <v>0.13398666680013083</v>
      </c>
      <c r="AM356" s="62">
        <f t="shared" si="86"/>
        <v>0.5568</v>
      </c>
      <c r="AN356" s="62">
        <f t="shared" si="87"/>
        <v>0.5726942176067514</v>
      </c>
      <c r="AO356" s="62">
        <f aca="true" t="shared" si="99" ref="AO356:AO419">$AC$44*(AN356-$AC$45)</f>
        <v>0.27269421760675144</v>
      </c>
      <c r="AP356" s="62">
        <f t="shared" si="88"/>
        <v>0.2361471755800442</v>
      </c>
      <c r="AQ356" s="62">
        <f t="shared" si="89"/>
        <v>0.06379912377234283</v>
      </c>
      <c r="AR356" s="62">
        <f t="shared" si="90"/>
        <v>0.26512602309475314</v>
      </c>
      <c r="AS356" s="139">
        <f aca="true" t="shared" si="100" ref="AS356:AS419">$AC$40*$AC$37</f>
        <v>0.49050000000000005</v>
      </c>
      <c r="AT356" s="62">
        <f t="shared" si="91"/>
        <v>0.5542991237723429</v>
      </c>
      <c r="AU356" s="62">
        <f t="shared" si="92"/>
        <v>-0.13338486351381</v>
      </c>
      <c r="AV356" s="62">
        <f t="shared" si="93"/>
        <v>0.13174115958094315</v>
      </c>
      <c r="AW356" s="13">
        <f t="shared" si="85"/>
        <v>2.1753348895053826</v>
      </c>
      <c r="AX356" s="98">
        <f aca="true" t="shared" si="101" ref="AX356:AX419">2*PI()/AW356</f>
        <v>2.8883761013037526</v>
      </c>
    </row>
    <row r="357" spans="32:50" ht="12.75">
      <c r="AF357" s="98"/>
      <c r="AG357" s="94">
        <v>322</v>
      </c>
      <c r="AH357" s="62">
        <f t="shared" si="94"/>
        <v>0.4424</v>
      </c>
      <c r="AI357" s="62">
        <f t="shared" si="95"/>
        <v>0.5576</v>
      </c>
      <c r="AJ357" s="62">
        <f t="shared" si="96"/>
        <v>0.5859606104837425</v>
      </c>
      <c r="AK357" s="62">
        <f t="shared" si="97"/>
        <v>0.6665450022316574</v>
      </c>
      <c r="AL357" s="62">
        <f t="shared" si="98"/>
        <v>0.1334549977683427</v>
      </c>
      <c r="AM357" s="62">
        <f t="shared" si="86"/>
        <v>0.5576000000000001</v>
      </c>
      <c r="AN357" s="62">
        <f t="shared" si="87"/>
        <v>0.5733480587124618</v>
      </c>
      <c r="AO357" s="62">
        <f t="shared" si="99"/>
        <v>0.27334805871246176</v>
      </c>
      <c r="AP357" s="62">
        <f t="shared" si="88"/>
        <v>0.23491915997823543</v>
      </c>
      <c r="AQ357" s="62">
        <f t="shared" si="89"/>
        <v>0.06362568776699601</v>
      </c>
      <c r="AR357" s="62">
        <f t="shared" si="90"/>
        <v>0.2658400516439315</v>
      </c>
      <c r="AS357" s="139">
        <f t="shared" si="100"/>
        <v>0.49050000000000005</v>
      </c>
      <c r="AT357" s="62">
        <f t="shared" si="91"/>
        <v>0.554125687766996</v>
      </c>
      <c r="AU357" s="62">
        <f t="shared" si="92"/>
        <v>-0.13262346202353978</v>
      </c>
      <c r="AV357" s="62">
        <f t="shared" si="93"/>
        <v>0.1332165896203917</v>
      </c>
      <c r="AW357" s="13">
        <f aca="true" t="shared" si="102" ref="AW357:AW420">SQRT(ABS(AV357/($AC$40*AI357)))</f>
        <v>2.1859124870447935</v>
      </c>
      <c r="AX357" s="98">
        <f t="shared" si="101"/>
        <v>2.874399292935112</v>
      </c>
    </row>
    <row r="358" spans="32:50" ht="12.75">
      <c r="AF358" s="98"/>
      <c r="AG358" s="94">
        <v>323</v>
      </c>
      <c r="AH358" s="62">
        <f t="shared" si="94"/>
        <v>0.4416</v>
      </c>
      <c r="AI358" s="62">
        <f t="shared" si="95"/>
        <v>0.5584</v>
      </c>
      <c r="AJ358" s="62">
        <f t="shared" si="96"/>
        <v>0.5847608688333819</v>
      </c>
      <c r="AK358" s="62">
        <f t="shared" si="97"/>
        <v>0.6670752881047237</v>
      </c>
      <c r="AL358" s="62">
        <f t="shared" si="98"/>
        <v>0.13292471189527633</v>
      </c>
      <c r="AM358" s="62">
        <f t="shared" si="86"/>
        <v>0.5584</v>
      </c>
      <c r="AN358" s="62">
        <f t="shared" si="87"/>
        <v>0.5740030827725947</v>
      </c>
      <c r="AO358" s="62">
        <f t="shared" si="99"/>
        <v>0.2740030827725947</v>
      </c>
      <c r="AP358" s="62">
        <f t="shared" si="88"/>
        <v>0.23369628803587744</v>
      </c>
      <c r="AQ358" s="62">
        <f t="shared" si="89"/>
        <v>0.06345223907167427</v>
      </c>
      <c r="AR358" s="62">
        <f t="shared" si="90"/>
        <v>0.2665548775124486</v>
      </c>
      <c r="AS358" s="139">
        <f t="shared" si="100"/>
        <v>0.49050000000000005</v>
      </c>
      <c r="AT358" s="62">
        <f t="shared" si="91"/>
        <v>0.5539522390716743</v>
      </c>
      <c r="AU358" s="62">
        <f t="shared" si="92"/>
        <v>-0.13186594158729506</v>
      </c>
      <c r="AV358" s="62">
        <f t="shared" si="93"/>
        <v>0.13468893592515355</v>
      </c>
      <c r="AW358" s="13">
        <f t="shared" si="102"/>
        <v>2.1963839121571764</v>
      </c>
      <c r="AX358" s="98">
        <f t="shared" si="101"/>
        <v>2.8606953786182863</v>
      </c>
    </row>
    <row r="359" spans="32:50" ht="12.75">
      <c r="AF359" s="98"/>
      <c r="AG359" s="94">
        <v>324</v>
      </c>
      <c r="AH359" s="62">
        <f t="shared" si="94"/>
        <v>0.4408000000000001</v>
      </c>
      <c r="AI359" s="62">
        <f t="shared" si="95"/>
        <v>0.5591999999999999</v>
      </c>
      <c r="AJ359" s="62">
        <f t="shared" si="96"/>
        <v>0.5835620792889993</v>
      </c>
      <c r="AK359" s="62">
        <f t="shared" si="97"/>
        <v>0.667604194115046</v>
      </c>
      <c r="AL359" s="62">
        <f t="shared" si="98"/>
        <v>0.13239580588495403</v>
      </c>
      <c r="AM359" s="62">
        <f aca="true" t="shared" si="103" ref="AM359:AM422">$AC$38-$AC$53*SIN(AJ359)</f>
        <v>0.5591999999999999</v>
      </c>
      <c r="AN359" s="62">
        <f aca="true" t="shared" si="104" ref="AN359:AN422">SQRT(AL359^2+AM359^2)</f>
        <v>0.57465928115356</v>
      </c>
      <c r="AO359" s="62">
        <f t="shared" si="99"/>
        <v>0.27465928115356003</v>
      </c>
      <c r="AP359" s="62">
        <f aca="true" t="shared" si="105" ref="AP359:AP422">ASIN(AL359/AN359)</f>
        <v>0.2324785422840505</v>
      </c>
      <c r="AQ359" s="62">
        <f aca="true" t="shared" si="106" ref="AQ359:AQ422">AO359*SIN(AP359)</f>
        <v>0.06327877764213932</v>
      </c>
      <c r="AR359" s="62">
        <f aca="true" t="shared" si="107" ref="AR359:AR422">AO359*COS(AP359)</f>
        <v>0.2672704941139351</v>
      </c>
      <c r="AS359" s="139">
        <f t="shared" si="100"/>
        <v>0.49050000000000005</v>
      </c>
      <c r="AT359" s="62">
        <f aca="true" t="shared" si="108" ref="AT359:AT422">AS359+AQ359</f>
        <v>0.5537787776421393</v>
      </c>
      <c r="AU359" s="62">
        <f aca="true" t="shared" si="109" ref="AU359:AU422">-AT359*TAN(AP359)</f>
        <v>-0.1311122810227393</v>
      </c>
      <c r="AV359" s="62">
        <f aca="true" t="shared" si="110" ref="AV359:AV422">AR359+AU359</f>
        <v>0.1361582130911958</v>
      </c>
      <c r="AW359" s="13">
        <f t="shared" si="102"/>
        <v>2.2067510304875335</v>
      </c>
      <c r="AX359" s="98">
        <f t="shared" si="101"/>
        <v>2.8472560884185714</v>
      </c>
    </row>
    <row r="360" spans="32:50" ht="12.75">
      <c r="AF360" s="98"/>
      <c r="AG360" s="94">
        <v>325</v>
      </c>
      <c r="AH360" s="62">
        <f t="shared" si="94"/>
        <v>0.43999999999999995</v>
      </c>
      <c r="AI360" s="62">
        <f t="shared" si="95"/>
        <v>0.56</v>
      </c>
      <c r="AJ360" s="62">
        <f t="shared" si="96"/>
        <v>0.5823642378687434</v>
      </c>
      <c r="AK360" s="62">
        <f t="shared" si="97"/>
        <v>0.6681317235396027</v>
      </c>
      <c r="AL360" s="62">
        <f t="shared" si="98"/>
        <v>0.13186827646039734</v>
      </c>
      <c r="AM360" s="62">
        <f t="shared" si="103"/>
        <v>0.56</v>
      </c>
      <c r="AN360" s="62">
        <f t="shared" si="104"/>
        <v>0.5753166452803498</v>
      </c>
      <c r="AO360" s="62">
        <f t="shared" si="99"/>
        <v>0.27531664528034977</v>
      </c>
      <c r="AP360" s="62">
        <f t="shared" si="105"/>
        <v>0.23126590526721955</v>
      </c>
      <c r="AQ360" s="62">
        <f t="shared" si="106"/>
        <v>0.06310530347385787</v>
      </c>
      <c r="AR360" s="62">
        <f t="shared" si="107"/>
        <v>0.2679868949070052</v>
      </c>
      <c r="AS360" s="139">
        <f t="shared" si="100"/>
        <v>0.49050000000000005</v>
      </c>
      <c r="AT360" s="62">
        <f t="shared" si="108"/>
        <v>0.553605303473858</v>
      </c>
      <c r="AU360" s="62">
        <f t="shared" si="109"/>
        <v>-0.13036245930077298</v>
      </c>
      <c r="AV360" s="62">
        <f t="shared" si="110"/>
        <v>0.13762443560623225</v>
      </c>
      <c r="AW360" s="13">
        <f t="shared" si="102"/>
        <v>2.2170156549984696</v>
      </c>
      <c r="AX360" s="98">
        <f t="shared" si="101"/>
        <v>2.8340734956081866</v>
      </c>
    </row>
    <row r="361" spans="32:50" ht="12.75">
      <c r="AF361" s="98"/>
      <c r="AG361" s="94">
        <v>326</v>
      </c>
      <c r="AH361" s="62">
        <f t="shared" si="94"/>
        <v>0.43920000000000003</v>
      </c>
      <c r="AI361" s="62">
        <f t="shared" si="95"/>
        <v>0.5608</v>
      </c>
      <c r="AJ361" s="62">
        <f t="shared" si="96"/>
        <v>0.5811673406119201</v>
      </c>
      <c r="AK361" s="62">
        <f t="shared" si="97"/>
        <v>0.6686578796365148</v>
      </c>
      <c r="AL361" s="62">
        <f t="shared" si="98"/>
        <v>0.13134212036348525</v>
      </c>
      <c r="AM361" s="62">
        <f t="shared" si="103"/>
        <v>0.5608</v>
      </c>
      <c r="AN361" s="62">
        <f t="shared" si="104"/>
        <v>0.5759751666361808</v>
      </c>
      <c r="AO361" s="62">
        <f t="shared" si="99"/>
        <v>0.27597516663618077</v>
      </c>
      <c r="AP361" s="62">
        <f t="shared" si="105"/>
        <v>0.23005835954414228</v>
      </c>
      <c r="AQ361" s="62">
        <f t="shared" si="106"/>
        <v>0.06293181660131879</v>
      </c>
      <c r="AR361" s="62">
        <f t="shared" si="107"/>
        <v>0.268704073395112</v>
      </c>
      <c r="AS361" s="139">
        <f t="shared" si="100"/>
        <v>0.49050000000000005</v>
      </c>
      <c r="AT361" s="62">
        <f t="shared" si="108"/>
        <v>0.5534318166013188</v>
      </c>
      <c r="AU361" s="62">
        <f t="shared" si="109"/>
        <v>-0.12961645554392426</v>
      </c>
      <c r="AV361" s="62">
        <f t="shared" si="110"/>
        <v>0.13908761785118773</v>
      </c>
      <c r="AW361" s="13">
        <f t="shared" si="102"/>
        <v>2.227179548070464</v>
      </c>
      <c r="AX361" s="98">
        <f t="shared" si="101"/>
        <v>2.8211399986243038</v>
      </c>
    </row>
    <row r="362" spans="32:50" ht="12.75">
      <c r="AF362" s="98"/>
      <c r="AG362" s="94">
        <v>327</v>
      </c>
      <c r="AH362" s="62">
        <f t="shared" si="94"/>
        <v>0.4384</v>
      </c>
      <c r="AI362" s="62">
        <f t="shared" si="95"/>
        <v>0.5616</v>
      </c>
      <c r="AJ362" s="62">
        <f t="shared" si="96"/>
        <v>0.5799713835788232</v>
      </c>
      <c r="AK362" s="62">
        <f t="shared" si="97"/>
        <v>0.6691826656451885</v>
      </c>
      <c r="AL362" s="62">
        <f t="shared" si="98"/>
        <v>0.13081733435481158</v>
      </c>
      <c r="AM362" s="62">
        <f t="shared" si="103"/>
        <v>0.5616000000000001</v>
      </c>
      <c r="AN362" s="62">
        <f t="shared" si="104"/>
        <v>0.576634836762139</v>
      </c>
      <c r="AO362" s="62">
        <f t="shared" si="99"/>
        <v>0.276634836762139</v>
      </c>
      <c r="AP362" s="62">
        <f t="shared" si="105"/>
        <v>0.22885588768875714</v>
      </c>
      <c r="AQ362" s="62">
        <f t="shared" si="106"/>
        <v>0.06275831709735778</v>
      </c>
      <c r="AR362" s="62">
        <f t="shared" si="107"/>
        <v>0.2694220231264007</v>
      </c>
      <c r="AS362" s="139">
        <f t="shared" si="100"/>
        <v>0.49050000000000005</v>
      </c>
      <c r="AT362" s="62">
        <f t="shared" si="108"/>
        <v>0.5532583170973578</v>
      </c>
      <c r="AU362" s="62">
        <f t="shared" si="109"/>
        <v>-0.12887424902476036</v>
      </c>
      <c r="AV362" s="62">
        <f t="shared" si="110"/>
        <v>0.14054777410164032</v>
      </c>
      <c r="AW362" s="13">
        <f t="shared" si="102"/>
        <v>2.2372444234945084</v>
      </c>
      <c r="AX362" s="98">
        <f t="shared" si="101"/>
        <v>2.8084483041711823</v>
      </c>
    </row>
    <row r="363" spans="32:50" ht="12.75">
      <c r="AF363" s="98"/>
      <c r="AG363" s="94">
        <v>328</v>
      </c>
      <c r="AH363" s="62">
        <f t="shared" si="94"/>
        <v>0.4376</v>
      </c>
      <c r="AI363" s="62">
        <f t="shared" si="95"/>
        <v>0.5624</v>
      </c>
      <c r="AJ363" s="62">
        <f t="shared" si="96"/>
        <v>0.5787763628505705</v>
      </c>
      <c r="AK363" s="62">
        <f t="shared" si="97"/>
        <v>0.6697060847864532</v>
      </c>
      <c r="AL363" s="62">
        <f t="shared" si="98"/>
        <v>0.13029391521354683</v>
      </c>
      <c r="AM363" s="62">
        <f t="shared" si="103"/>
        <v>0.5624</v>
      </c>
      <c r="AN363" s="62">
        <f t="shared" si="104"/>
        <v>0.5772956472568236</v>
      </c>
      <c r="AO363" s="62">
        <f t="shared" si="99"/>
        <v>0.2772956472568236</v>
      </c>
      <c r="AP363" s="62">
        <f t="shared" si="105"/>
        <v>0.22765847229106176</v>
      </c>
      <c r="AQ363" s="62">
        <f t="shared" si="106"/>
        <v>0.06258480507249158</v>
      </c>
      <c r="AR363" s="62">
        <f t="shared" si="107"/>
        <v>0.2701407376935567</v>
      </c>
      <c r="AS363" s="139">
        <f t="shared" si="100"/>
        <v>0.49050000000000005</v>
      </c>
      <c r="AT363" s="62">
        <f t="shared" si="108"/>
        <v>0.5530848050724916</v>
      </c>
      <c r="AU363" s="62">
        <f t="shared" si="109"/>
        <v>-0.12813581916432484</v>
      </c>
      <c r="AV363" s="62">
        <f t="shared" si="110"/>
        <v>0.14200491852923183</v>
      </c>
      <c r="AW363" s="13">
        <f t="shared" si="102"/>
        <v>2.2472119483637587</v>
      </c>
      <c r="AX363" s="98">
        <f t="shared" si="101"/>
        <v>2.7959914113817805</v>
      </c>
    </row>
    <row r="364" spans="32:50" ht="12.75">
      <c r="AF364" s="98"/>
      <c r="AG364" s="94">
        <v>329</v>
      </c>
      <c r="AH364" s="62">
        <f t="shared" si="94"/>
        <v>0.4368000000000001</v>
      </c>
      <c r="AI364" s="62">
        <f t="shared" si="95"/>
        <v>0.5631999999999999</v>
      </c>
      <c r="AJ364" s="62">
        <f t="shared" si="96"/>
        <v>0.5775822745289381</v>
      </c>
      <c r="AK364" s="62">
        <f t="shared" si="97"/>
        <v>0.6702281402627019</v>
      </c>
      <c r="AL364" s="62">
        <f t="shared" si="98"/>
        <v>0.1297718597372981</v>
      </c>
      <c r="AM364" s="62">
        <f t="shared" si="103"/>
        <v>0.5631999999999999</v>
      </c>
      <c r="AN364" s="62">
        <f t="shared" si="104"/>
        <v>0.5779575897759947</v>
      </c>
      <c r="AO364" s="62">
        <f t="shared" si="99"/>
        <v>0.27795758977599466</v>
      </c>
      <c r="AP364" s="62">
        <f t="shared" si="105"/>
        <v>0.22646609595796843</v>
      </c>
      <c r="AQ364" s="62">
        <f t="shared" si="106"/>
        <v>0.062411280674258954</v>
      </c>
      <c r="AR364" s="62">
        <f t="shared" si="107"/>
        <v>0.27086021073365313</v>
      </c>
      <c r="AS364" s="139">
        <f t="shared" si="100"/>
        <v>0.49050000000000005</v>
      </c>
      <c r="AT364" s="62">
        <f t="shared" si="108"/>
        <v>0.552911280674259</v>
      </c>
      <c r="AU364" s="62">
        <f t="shared" si="109"/>
        <v>-0.1274011455305927</v>
      </c>
      <c r="AV364" s="62">
        <f t="shared" si="110"/>
        <v>0.14345906520306043</v>
      </c>
      <c r="AW364" s="13">
        <f t="shared" si="102"/>
        <v>2.257083744870509</v>
      </c>
      <c r="AX364" s="98">
        <f t="shared" si="101"/>
        <v>2.783762596961177</v>
      </c>
    </row>
    <row r="365" spans="32:50" ht="12.75">
      <c r="AF365" s="98"/>
      <c r="AG365" s="94">
        <v>330</v>
      </c>
      <c r="AH365" s="62">
        <f t="shared" si="94"/>
        <v>0.43599999999999994</v>
      </c>
      <c r="AI365" s="62">
        <f t="shared" si="95"/>
        <v>0.5640000000000001</v>
      </c>
      <c r="AJ365" s="62">
        <f t="shared" si="96"/>
        <v>0.576389114736197</v>
      </c>
      <c r="AK365" s="62">
        <f t="shared" si="97"/>
        <v>0.6707488352580272</v>
      </c>
      <c r="AL365" s="62">
        <f t="shared" si="98"/>
        <v>0.12925116474197285</v>
      </c>
      <c r="AM365" s="62">
        <f t="shared" si="103"/>
        <v>0.5640000000000001</v>
      </c>
      <c r="AN365" s="62">
        <f t="shared" si="104"/>
        <v>0.57862065603222</v>
      </c>
      <c r="AO365" s="62">
        <f t="shared" si="99"/>
        <v>0.27862065603222</v>
      </c>
      <c r="AP365" s="62">
        <f t="shared" si="105"/>
        <v>0.22527874131414943</v>
      </c>
      <c r="AQ365" s="62">
        <f t="shared" si="106"/>
        <v>0.062237744086570804</v>
      </c>
      <c r="AR365" s="62">
        <f t="shared" si="107"/>
        <v>0.27158043592799386</v>
      </c>
      <c r="AS365" s="139">
        <f t="shared" si="100"/>
        <v>0.49050000000000005</v>
      </c>
      <c r="AT365" s="62">
        <f t="shared" si="108"/>
        <v>0.5527377440865708</v>
      </c>
      <c r="AU365" s="62">
        <f t="shared" si="109"/>
        <v>-0.12667020783695</v>
      </c>
      <c r="AV365" s="62">
        <f t="shared" si="110"/>
        <v>0.14491022809104387</v>
      </c>
      <c r="AW365" s="13">
        <f t="shared" si="102"/>
        <v>2.266861392014164</v>
      </c>
      <c r="AX365" s="98">
        <f t="shared" si="101"/>
        <v>2.7717554012408394</v>
      </c>
    </row>
    <row r="366" spans="32:50" ht="12.75">
      <c r="AF366" s="98"/>
      <c r="AG366" s="94">
        <v>331</v>
      </c>
      <c r="AH366" s="62">
        <f t="shared" si="94"/>
        <v>0.43520000000000003</v>
      </c>
      <c r="AI366" s="62">
        <f t="shared" si="95"/>
        <v>0.5648</v>
      </c>
      <c r="AJ366" s="62">
        <f t="shared" si="96"/>
        <v>0.5751968796149546</v>
      </c>
      <c r="AK366" s="62">
        <f t="shared" si="97"/>
        <v>0.671268172938357</v>
      </c>
      <c r="AL366" s="62">
        <f t="shared" si="98"/>
        <v>0.128731827061643</v>
      </c>
      <c r="AM366" s="62">
        <f t="shared" si="103"/>
        <v>0.5648</v>
      </c>
      <c r="AN366" s="62">
        <f t="shared" si="104"/>
        <v>0.5792848377945247</v>
      </c>
      <c r="AO366" s="62">
        <f t="shared" si="99"/>
        <v>0.2792848377945247</v>
      </c>
      <c r="AP366" s="62">
        <f t="shared" si="105"/>
        <v>0.2240963910028648</v>
      </c>
      <c r="AQ366" s="62">
        <f t="shared" si="106"/>
        <v>0.0620641955290679</v>
      </c>
      <c r="AR366" s="62">
        <f t="shared" si="107"/>
        <v>0.2723014070019536</v>
      </c>
      <c r="AS366" s="139">
        <f t="shared" si="100"/>
        <v>0.49050000000000005</v>
      </c>
      <c r="AT366" s="62">
        <f t="shared" si="108"/>
        <v>0.552564195529068</v>
      </c>
      <c r="AU366" s="62">
        <f t="shared" si="109"/>
        <v>-0.1259429859406938</v>
      </c>
      <c r="AV366" s="62">
        <f t="shared" si="110"/>
        <v>0.1463584210612598</v>
      </c>
      <c r="AW366" s="13">
        <f t="shared" si="102"/>
        <v>2.2765464272256195</v>
      </c>
      <c r="AX366" s="98">
        <f t="shared" si="101"/>
        <v>2.759963615078466</v>
      </c>
    </row>
    <row r="367" spans="32:50" ht="12.75">
      <c r="AF367" s="98"/>
      <c r="AG367" s="94">
        <v>332</v>
      </c>
      <c r="AH367" s="62">
        <f t="shared" si="94"/>
        <v>0.4344</v>
      </c>
      <c r="AI367" s="62">
        <f t="shared" si="95"/>
        <v>0.5656</v>
      </c>
      <c r="AJ367" s="62">
        <f t="shared" si="96"/>
        <v>0.5740055653279917</v>
      </c>
      <c r="AK367" s="62">
        <f t="shared" si="97"/>
        <v>0.6717861564515899</v>
      </c>
      <c r="AL367" s="62">
        <f t="shared" si="98"/>
        <v>0.12821384354841014</v>
      </c>
      <c r="AM367" s="62">
        <f t="shared" si="103"/>
        <v>0.5656000000000001</v>
      </c>
      <c r="AN367" s="62">
        <f t="shared" si="104"/>
        <v>0.5799501268880423</v>
      </c>
      <c r="AO367" s="62">
        <f t="shared" si="99"/>
        <v>0.27995012688804227</v>
      </c>
      <c r="AP367" s="62">
        <f t="shared" si="105"/>
        <v>0.22291902768677418</v>
      </c>
      <c r="AQ367" s="62">
        <f t="shared" si="106"/>
        <v>0.06189063525648673</v>
      </c>
      <c r="AR367" s="62">
        <f t="shared" si="107"/>
        <v>0.27302311772481735</v>
      </c>
      <c r="AS367" s="139">
        <f t="shared" si="100"/>
        <v>0.49050000000000005</v>
      </c>
      <c r="AT367" s="62">
        <f t="shared" si="108"/>
        <v>0.5523906352564868</v>
      </c>
      <c r="AU367" s="62">
        <f t="shared" si="109"/>
        <v>-0.12521945984155247</v>
      </c>
      <c r="AV367" s="62">
        <f t="shared" si="110"/>
        <v>0.14780365788326488</v>
      </c>
      <c r="AW367" s="13">
        <f t="shared" si="102"/>
        <v>2.2861403479130282</v>
      </c>
      <c r="AX367" s="98">
        <f t="shared" si="101"/>
        <v>2.7483812675435173</v>
      </c>
    </row>
    <row r="368" spans="32:50" ht="12.75">
      <c r="AF368" s="98"/>
      <c r="AG368" s="94">
        <v>333</v>
      </c>
      <c r="AH368" s="62">
        <f t="shared" si="94"/>
        <v>0.4336</v>
      </c>
      <c r="AI368" s="62">
        <f t="shared" si="95"/>
        <v>0.5664</v>
      </c>
      <c r="AJ368" s="62">
        <f t="shared" si="96"/>
        <v>0.5728151680581078</v>
      </c>
      <c r="AK368" s="62">
        <f t="shared" si="97"/>
        <v>0.6723027889277272</v>
      </c>
      <c r="AL368" s="62">
        <f t="shared" si="98"/>
        <v>0.12769721107227283</v>
      </c>
      <c r="AM368" s="62">
        <f t="shared" si="103"/>
        <v>0.5664</v>
      </c>
      <c r="AN368" s="62">
        <f t="shared" si="104"/>
        <v>0.5806165151936661</v>
      </c>
      <c r="AO368" s="62">
        <f t="shared" si="99"/>
        <v>0.2806165151936661</v>
      </c>
      <c r="AP368" s="62">
        <f t="shared" si="105"/>
        <v>0.22174663404873537</v>
      </c>
      <c r="AQ368" s="62">
        <f t="shared" si="106"/>
        <v>0.0617170635580332</v>
      </c>
      <c r="AR368" s="62">
        <f t="shared" si="107"/>
        <v>0.27374556190961474</v>
      </c>
      <c r="AS368" s="139">
        <f t="shared" si="100"/>
        <v>0.49050000000000005</v>
      </c>
      <c r="AT368" s="62">
        <f t="shared" si="108"/>
        <v>0.5522170635580332</v>
      </c>
      <c r="AU368" s="62">
        <f t="shared" si="109"/>
        <v>-0.12449960968022752</v>
      </c>
      <c r="AV368" s="62">
        <f t="shared" si="110"/>
        <v>0.14924595222938722</v>
      </c>
      <c r="AW368" s="13">
        <f t="shared" si="102"/>
        <v>2.295644612933542</v>
      </c>
      <c r="AX368" s="98">
        <f t="shared" si="101"/>
        <v>2.737002614333442</v>
      </c>
    </row>
    <row r="369" spans="32:50" ht="12.75">
      <c r="AF369" s="98"/>
      <c r="AG369" s="94">
        <v>334</v>
      </c>
      <c r="AH369" s="62">
        <f t="shared" si="94"/>
        <v>0.4328000000000001</v>
      </c>
      <c r="AI369" s="62">
        <f t="shared" si="95"/>
        <v>0.5671999999999999</v>
      </c>
      <c r="AJ369" s="62">
        <f t="shared" si="96"/>
        <v>0.5716256840079629</v>
      </c>
      <c r="AK369" s="62">
        <f t="shared" si="97"/>
        <v>0.6728180734790051</v>
      </c>
      <c r="AL369" s="62">
        <f t="shared" si="98"/>
        <v>0.12718192652099491</v>
      </c>
      <c r="AM369" s="62">
        <f t="shared" si="103"/>
        <v>0.5671999999999999</v>
      </c>
      <c r="AN369" s="62">
        <f t="shared" si="104"/>
        <v>0.5812839946477038</v>
      </c>
      <c r="AO369" s="62">
        <f t="shared" si="99"/>
        <v>0.28128399464770376</v>
      </c>
      <c r="AP369" s="62">
        <f t="shared" si="105"/>
        <v>0.220579192792587</v>
      </c>
      <c r="AQ369" s="62">
        <f t="shared" si="106"/>
        <v>0.06154348075676456</v>
      </c>
      <c r="AR369" s="62">
        <f t="shared" si="107"/>
        <v>0.27446873341295397</v>
      </c>
      <c r="AS369" s="139">
        <f t="shared" si="100"/>
        <v>0.49050000000000005</v>
      </c>
      <c r="AT369" s="62">
        <f t="shared" si="108"/>
        <v>0.5520434807567646</v>
      </c>
      <c r="AU369" s="62">
        <f t="shared" si="109"/>
        <v>-0.12378341573695542</v>
      </c>
      <c r="AV369" s="62">
        <f t="shared" si="110"/>
        <v>0.15068531767599855</v>
      </c>
      <c r="AW369" s="13">
        <f t="shared" si="102"/>
        <v>2.305060643995386</v>
      </c>
      <c r="AX369" s="98">
        <f t="shared" si="101"/>
        <v>2.725822126869892</v>
      </c>
    </row>
    <row r="370" spans="32:50" ht="12.75">
      <c r="AF370" s="98"/>
      <c r="AG370" s="94">
        <v>335</v>
      </c>
      <c r="AH370" s="62">
        <f t="shared" si="94"/>
        <v>0.43199999999999994</v>
      </c>
      <c r="AI370" s="62">
        <f t="shared" si="95"/>
        <v>0.5680000000000001</v>
      </c>
      <c r="AJ370" s="62">
        <f t="shared" si="96"/>
        <v>0.5704371093999219</v>
      </c>
      <c r="AK370" s="62">
        <f t="shared" si="97"/>
        <v>0.6733320132000261</v>
      </c>
      <c r="AL370" s="62">
        <f t="shared" si="98"/>
        <v>0.12666798679997393</v>
      </c>
      <c r="AM370" s="62">
        <f t="shared" si="103"/>
        <v>0.5680000000000001</v>
      </c>
      <c r="AN370" s="62">
        <f t="shared" si="104"/>
        <v>0.5819525572415318</v>
      </c>
      <c r="AO370" s="62">
        <f t="shared" si="99"/>
        <v>0.28195255724153184</v>
      </c>
      <c r="AP370" s="62">
        <f t="shared" si="105"/>
        <v>0.2194166866439148</v>
      </c>
      <c r="AQ370" s="62">
        <f t="shared" si="106"/>
        <v>0.06136988720897822</v>
      </c>
      <c r="AR370" s="62">
        <f t="shared" si="107"/>
        <v>0.2751926261348523</v>
      </c>
      <c r="AS370" s="139">
        <f t="shared" si="100"/>
        <v>0.49050000000000005</v>
      </c>
      <c r="AT370" s="62">
        <f t="shared" si="108"/>
        <v>0.5518698872089782</v>
      </c>
      <c r="AU370" s="62">
        <f t="shared" si="109"/>
        <v>-0.12307085843008794</v>
      </c>
      <c r="AV370" s="62">
        <f t="shared" si="110"/>
        <v>0.15212176770476435</v>
      </c>
      <c r="AW370" s="13">
        <f t="shared" si="102"/>
        <v>2.3143898269942595</v>
      </c>
      <c r="AX370" s="98">
        <f t="shared" si="101"/>
        <v>2.7148344820283254</v>
      </c>
    </row>
    <row r="371" spans="32:50" ht="12.75">
      <c r="AF371" s="98"/>
      <c r="AG371" s="94">
        <v>336</v>
      </c>
      <c r="AH371" s="62">
        <f t="shared" si="94"/>
        <v>0.4312</v>
      </c>
      <c r="AI371" s="62">
        <f t="shared" si="95"/>
        <v>0.5688</v>
      </c>
      <c r="AJ371" s="62">
        <f t="shared" si="96"/>
        <v>0.5692494404759036</v>
      </c>
      <c r="AK371" s="62">
        <f t="shared" si="97"/>
        <v>0.6738446111678864</v>
      </c>
      <c r="AL371" s="62">
        <f t="shared" si="98"/>
        <v>0.12615538883211364</v>
      </c>
      <c r="AM371" s="62">
        <f t="shared" si="103"/>
        <v>0.5688</v>
      </c>
      <c r="AN371" s="62">
        <f t="shared" si="104"/>
        <v>0.5826221950212519</v>
      </c>
      <c r="AO371" s="62">
        <f t="shared" si="99"/>
        <v>0.2826221950212519</v>
      </c>
      <c r="AP371" s="62">
        <f t="shared" si="105"/>
        <v>0.2182590983508083</v>
      </c>
      <c r="AQ371" s="62">
        <f t="shared" si="106"/>
        <v>0.061196283303609725</v>
      </c>
      <c r="AR371" s="62">
        <f t="shared" si="107"/>
        <v>0.2759172340185638</v>
      </c>
      <c r="AS371" s="139">
        <f t="shared" si="100"/>
        <v>0.49050000000000005</v>
      </c>
      <c r="AT371" s="62">
        <f t="shared" si="108"/>
        <v>0.5516962833036098</v>
      </c>
      <c r="AU371" s="62">
        <f t="shared" si="109"/>
        <v>-0.12236191831469555</v>
      </c>
      <c r="AV371" s="62">
        <f t="shared" si="110"/>
        <v>0.1535553157038682</v>
      </c>
      <c r="AW371" s="13">
        <f t="shared" si="102"/>
        <v>2.3236335132877834</v>
      </c>
      <c r="AX371" s="98">
        <f t="shared" si="101"/>
        <v>2.7040345524580194</v>
      </c>
    </row>
    <row r="372" spans="32:50" ht="12.75">
      <c r="AF372" s="98"/>
      <c r="AG372" s="94">
        <v>337</v>
      </c>
      <c r="AH372" s="62">
        <f t="shared" si="94"/>
        <v>0.4304</v>
      </c>
      <c r="AI372" s="62">
        <f t="shared" si="95"/>
        <v>0.5696</v>
      </c>
      <c r="AJ372" s="62">
        <f t="shared" si="96"/>
        <v>0.5680626734972267</v>
      </c>
      <c r="AK372" s="62">
        <f t="shared" si="97"/>
        <v>0.6743558704423059</v>
      </c>
      <c r="AL372" s="62">
        <f t="shared" si="98"/>
        <v>0.1256441295576941</v>
      </c>
      <c r="AM372" s="62">
        <f t="shared" si="103"/>
        <v>0.5695999999999999</v>
      </c>
      <c r="AN372" s="62">
        <f t="shared" si="104"/>
        <v>0.5832929000873494</v>
      </c>
      <c r="AO372" s="62">
        <f t="shared" si="99"/>
        <v>0.28329290008734936</v>
      </c>
      <c r="AP372" s="62">
        <f t="shared" si="105"/>
        <v>0.21710641068459607</v>
      </c>
      <c r="AQ372" s="62">
        <f t="shared" si="106"/>
        <v>0.061022669461636724</v>
      </c>
      <c r="AR372" s="62">
        <f t="shared" si="107"/>
        <v>0.2766425510504064</v>
      </c>
      <c r="AS372" s="139">
        <f t="shared" si="100"/>
        <v>0.49050000000000005</v>
      </c>
      <c r="AT372" s="62">
        <f t="shared" si="108"/>
        <v>0.5515226694616367</v>
      </c>
      <c r="AU372" s="62">
        <f t="shared" si="109"/>
        <v>-0.12165657608118538</v>
      </c>
      <c r="AV372" s="62">
        <f t="shared" si="110"/>
        <v>0.15498597496922104</v>
      </c>
      <c r="AW372" s="13">
        <f t="shared" si="102"/>
        <v>2.3327930209115553</v>
      </c>
      <c r="AX372" s="98">
        <f t="shared" si="101"/>
        <v>2.69341739745277</v>
      </c>
    </row>
    <row r="373" spans="32:50" ht="12.75">
      <c r="AF373" s="98"/>
      <c r="AG373" s="94">
        <v>338</v>
      </c>
      <c r="AH373" s="62">
        <f t="shared" si="94"/>
        <v>0.4296</v>
      </c>
      <c r="AI373" s="62">
        <f t="shared" si="95"/>
        <v>0.5704</v>
      </c>
      <c r="AJ373" s="62">
        <f t="shared" si="96"/>
        <v>0.5668768047444603</v>
      </c>
      <c r="AK373" s="62">
        <f t="shared" si="97"/>
        <v>0.6748657940657536</v>
      </c>
      <c r="AL373" s="62">
        <f t="shared" si="98"/>
        <v>0.1251342059342464</v>
      </c>
      <c r="AM373" s="62">
        <f t="shared" si="103"/>
        <v>0.5704</v>
      </c>
      <c r="AN373" s="62">
        <f t="shared" si="104"/>
        <v>0.5839646645943523</v>
      </c>
      <c r="AO373" s="62">
        <f t="shared" si="99"/>
        <v>0.28396466459435227</v>
      </c>
      <c r="AP373" s="62">
        <f t="shared" si="105"/>
        <v>0.2159586064405734</v>
      </c>
      <c r="AQ373" s="62">
        <f t="shared" si="106"/>
        <v>0.06084904613549205</v>
      </c>
      <c r="AR373" s="62">
        <f t="shared" si="107"/>
        <v>0.2773685712595855</v>
      </c>
      <c r="AS373" s="139">
        <f t="shared" si="100"/>
        <v>0.49050000000000005</v>
      </c>
      <c r="AT373" s="62">
        <f t="shared" si="108"/>
        <v>0.5513490461354921</v>
      </c>
      <c r="AU373" s="62">
        <f t="shared" si="109"/>
        <v>-0.12095481255394282</v>
      </c>
      <c r="AV373" s="62">
        <f t="shared" si="110"/>
        <v>0.15641375870564267</v>
      </c>
      <c r="AW373" s="13">
        <f t="shared" si="102"/>
        <v>2.341869635739986</v>
      </c>
      <c r="AX373" s="98">
        <f t="shared" si="101"/>
        <v>2.6829782543357585</v>
      </c>
    </row>
    <row r="374" spans="32:50" ht="12.75">
      <c r="AF374" s="98"/>
      <c r="AG374" s="94">
        <v>339</v>
      </c>
      <c r="AH374" s="62">
        <f t="shared" si="94"/>
        <v>0.42880000000000007</v>
      </c>
      <c r="AI374" s="62">
        <f t="shared" si="95"/>
        <v>0.5711999999999999</v>
      </c>
      <c r="AJ374" s="62">
        <f t="shared" si="96"/>
        <v>0.5656918305172753</v>
      </c>
      <c r="AK374" s="62">
        <f t="shared" si="97"/>
        <v>0.6753743850635735</v>
      </c>
      <c r="AL374" s="62">
        <f t="shared" si="98"/>
        <v>0.12462561493642654</v>
      </c>
      <c r="AM374" s="62">
        <f t="shared" si="103"/>
        <v>0.5711999999999999</v>
      </c>
      <c r="AN374" s="62">
        <f t="shared" si="104"/>
        <v>0.5846374807504924</v>
      </c>
      <c r="AO374" s="62">
        <f t="shared" si="99"/>
        <v>0.2846374807504924</v>
      </c>
      <c r="AP374" s="62">
        <f t="shared" si="105"/>
        <v>0.214815668438712</v>
      </c>
      <c r="AQ374" s="62">
        <f t="shared" si="106"/>
        <v>0.06067541380848342</v>
      </c>
      <c r="AR374" s="62">
        <f t="shared" si="107"/>
        <v>0.2780952887180152</v>
      </c>
      <c r="AS374" s="139">
        <f t="shared" si="100"/>
        <v>0.49050000000000005</v>
      </c>
      <c r="AT374" s="62">
        <f t="shared" si="108"/>
        <v>0.5511754138084834</v>
      </c>
      <c r="AU374" s="62">
        <f t="shared" si="109"/>
        <v>-0.12025660868998884</v>
      </c>
      <c r="AV374" s="62">
        <f t="shared" si="110"/>
        <v>0.15783868002802637</v>
      </c>
      <c r="AW374" s="13">
        <f t="shared" si="102"/>
        <v>2.350864612595039</v>
      </c>
      <c r="AX374" s="98">
        <f t="shared" si="101"/>
        <v>2.672712530324659</v>
      </c>
    </row>
    <row r="375" spans="32:50" ht="12.75">
      <c r="AF375" s="98"/>
      <c r="AG375" s="94">
        <v>340</v>
      </c>
      <c r="AH375" s="62">
        <f t="shared" si="94"/>
        <v>0.42799999999999994</v>
      </c>
      <c r="AI375" s="62">
        <f t="shared" si="95"/>
        <v>0.5720000000000001</v>
      </c>
      <c r="AJ375" s="62">
        <f t="shared" si="96"/>
        <v>0.5645077471342954</v>
      </c>
      <c r="AK375" s="62">
        <f t="shared" si="97"/>
        <v>0.6758816464441094</v>
      </c>
      <c r="AL375" s="62">
        <f t="shared" si="98"/>
        <v>0.12411835355589063</v>
      </c>
      <c r="AM375" s="62">
        <f t="shared" si="103"/>
        <v>0.5720000000000001</v>
      </c>
      <c r="AN375" s="62">
        <f t="shared" si="104"/>
        <v>0.585311340817368</v>
      </c>
      <c r="AO375" s="62">
        <f t="shared" si="99"/>
        <v>0.28531134081736803</v>
      </c>
      <c r="AP375" s="62">
        <f t="shared" si="105"/>
        <v>0.21367757952435576</v>
      </c>
      <c r="AQ375" s="62">
        <f t="shared" si="106"/>
        <v>0.060501772994220625</v>
      </c>
      <c r="AR375" s="62">
        <f t="shared" si="107"/>
        <v>0.2788226975401395</v>
      </c>
      <c r="AS375" s="139">
        <f t="shared" si="100"/>
        <v>0.49050000000000005</v>
      </c>
      <c r="AT375" s="62">
        <f t="shared" si="108"/>
        <v>0.5510017729942207</v>
      </c>
      <c r="AU375" s="62">
        <f t="shared" si="109"/>
        <v>-0.11956194557765606</v>
      </c>
      <c r="AV375" s="62">
        <f t="shared" si="110"/>
        <v>0.15926075196248343</v>
      </c>
      <c r="AW375" s="13">
        <f t="shared" si="102"/>
        <v>2.359779176305697</v>
      </c>
      <c r="AX375" s="98">
        <f t="shared" si="101"/>
        <v>2.6626157948457263</v>
      </c>
    </row>
    <row r="376" spans="32:50" ht="12.75">
      <c r="AF376" s="98"/>
      <c r="AG376" s="94">
        <v>341</v>
      </c>
      <c r="AH376" s="62">
        <f t="shared" si="94"/>
        <v>0.4272</v>
      </c>
      <c r="AI376" s="62">
        <f t="shared" si="95"/>
        <v>0.5728</v>
      </c>
      <c r="AJ376" s="62">
        <f t="shared" si="96"/>
        <v>0.563324550932953</v>
      </c>
      <c r="AK376" s="62">
        <f t="shared" si="97"/>
        <v>0.6763875811988271</v>
      </c>
      <c r="AL376" s="62">
        <f t="shared" si="98"/>
        <v>0.12361241880117291</v>
      </c>
      <c r="AM376" s="62">
        <f t="shared" si="103"/>
        <v>0.5728</v>
      </c>
      <c r="AN376" s="62">
        <f t="shared" si="104"/>
        <v>0.585986237109607</v>
      </c>
      <c r="AO376" s="62">
        <f t="shared" si="99"/>
        <v>0.28598623710960697</v>
      </c>
      <c r="AP376" s="62">
        <f t="shared" si="105"/>
        <v>0.21254432256890615</v>
      </c>
      <c r="AQ376" s="62">
        <f t="shared" si="106"/>
        <v>0.06032812423605076</v>
      </c>
      <c r="AR376" s="62">
        <f t="shared" si="107"/>
        <v>0.27955079188274884</v>
      </c>
      <c r="AS376" s="139">
        <f t="shared" si="100"/>
        <v>0.49050000000000005</v>
      </c>
      <c r="AT376" s="62">
        <f t="shared" si="108"/>
        <v>0.5508281242360508</v>
      </c>
      <c r="AU376" s="62">
        <f t="shared" si="109"/>
        <v>-0.11887080443528492</v>
      </c>
      <c r="AV376" s="62">
        <f t="shared" si="110"/>
        <v>0.16067998744746392</v>
      </c>
      <c r="AW376" s="13">
        <f t="shared" si="102"/>
        <v>2.3686145227207933</v>
      </c>
      <c r="AX376" s="98">
        <f t="shared" si="101"/>
        <v>2.6526837722679257</v>
      </c>
    </row>
    <row r="377" spans="32:50" ht="12.75">
      <c r="AF377" s="98"/>
      <c r="AG377" s="94">
        <v>342</v>
      </c>
      <c r="AH377" s="62">
        <f t="shared" si="94"/>
        <v>0.4264</v>
      </c>
      <c r="AI377" s="62">
        <f t="shared" si="95"/>
        <v>0.5736</v>
      </c>
      <c r="AJ377" s="62">
        <f t="shared" si="96"/>
        <v>0.5621422382693425</v>
      </c>
      <c r="AK377" s="62">
        <f t="shared" si="97"/>
        <v>0.6768921923024376</v>
      </c>
      <c r="AL377" s="62">
        <f t="shared" si="98"/>
        <v>0.12310780769756247</v>
      </c>
      <c r="AM377" s="62">
        <f t="shared" si="103"/>
        <v>0.5736000000000001</v>
      </c>
      <c r="AN377" s="62">
        <f t="shared" si="104"/>
        <v>0.5866621619945334</v>
      </c>
      <c r="AO377" s="62">
        <f t="shared" si="99"/>
        <v>0.28666216199453337</v>
      </c>
      <c r="AP377" s="62">
        <f t="shared" si="105"/>
        <v>0.21141588047048926</v>
      </c>
      <c r="AQ377" s="62">
        <f t="shared" si="106"/>
        <v>0.060154468106500034</v>
      </c>
      <c r="AR377" s="62">
        <f t="shared" si="107"/>
        <v>0.28027956594479764</v>
      </c>
      <c r="AS377" s="139">
        <f t="shared" si="100"/>
        <v>0.49050000000000005</v>
      </c>
      <c r="AT377" s="62">
        <f t="shared" si="108"/>
        <v>0.5506544681065001</v>
      </c>
      <c r="AU377" s="62">
        <f t="shared" si="109"/>
        <v>-0.11818316660993472</v>
      </c>
      <c r="AV377" s="62">
        <f t="shared" si="110"/>
        <v>0.16209639933486292</v>
      </c>
      <c r="AW377" s="13">
        <f t="shared" si="102"/>
        <v>2.377371819677774</v>
      </c>
      <c r="AX377" s="98">
        <f t="shared" si="101"/>
        <v>2.642912335030202</v>
      </c>
    </row>
    <row r="378" spans="32:50" ht="12.75">
      <c r="AF378" s="98"/>
      <c r="AG378" s="94">
        <v>343</v>
      </c>
      <c r="AH378" s="62">
        <f t="shared" si="94"/>
        <v>0.4256</v>
      </c>
      <c r="AI378" s="62">
        <f t="shared" si="95"/>
        <v>0.5744</v>
      </c>
      <c r="AJ378" s="62">
        <f t="shared" si="96"/>
        <v>0.5609608055180791</v>
      </c>
      <c r="AK378" s="62">
        <f t="shared" si="97"/>
        <v>0.6773954827130161</v>
      </c>
      <c r="AL378" s="62">
        <f t="shared" si="98"/>
        <v>0.12260451728698396</v>
      </c>
      <c r="AM378" s="62">
        <f t="shared" si="103"/>
        <v>0.5744</v>
      </c>
      <c r="AN378" s="62">
        <f t="shared" si="104"/>
        <v>0.5873391078918331</v>
      </c>
      <c r="AO378" s="62">
        <f t="shared" si="99"/>
        <v>0.2873391078918331</v>
      </c>
      <c r="AP378" s="62">
        <f t="shared" si="105"/>
        <v>0.2102922361546146</v>
      </c>
      <c r="AQ378" s="62">
        <f t="shared" si="106"/>
        <v>0.05998080520672351</v>
      </c>
      <c r="AR378" s="62">
        <f t="shared" si="107"/>
        <v>0.28100901396721706</v>
      </c>
      <c r="AS378" s="139">
        <f t="shared" si="100"/>
        <v>0.49050000000000005</v>
      </c>
      <c r="AT378" s="62">
        <f t="shared" si="108"/>
        <v>0.5504808052067236</v>
      </c>
      <c r="AU378" s="62">
        <f t="shared" si="109"/>
        <v>-0.11749901357611524</v>
      </c>
      <c r="AV378" s="62">
        <f t="shared" si="110"/>
        <v>0.1635100003911018</v>
      </c>
      <c r="AW378" s="13">
        <f t="shared" si="102"/>
        <v>2.3860522079296462</v>
      </c>
      <c r="AX378" s="98">
        <f t="shared" si="101"/>
        <v>2.633297497137099</v>
      </c>
    </row>
    <row r="379" spans="32:50" ht="12.75">
      <c r="AF379" s="98"/>
      <c r="AG379" s="94">
        <v>344</v>
      </c>
      <c r="AH379" s="62">
        <f t="shared" si="94"/>
        <v>0.42480000000000007</v>
      </c>
      <c r="AI379" s="62">
        <f t="shared" si="95"/>
        <v>0.5751999999999999</v>
      </c>
      <c r="AJ379" s="62">
        <f t="shared" si="96"/>
        <v>0.5597802490721554</v>
      </c>
      <c r="AK379" s="62">
        <f t="shared" si="97"/>
        <v>0.6778974553721234</v>
      </c>
      <c r="AL379" s="62">
        <f t="shared" si="98"/>
        <v>0.12210254462787662</v>
      </c>
      <c r="AM379" s="62">
        <f t="shared" si="103"/>
        <v>0.5751999999999999</v>
      </c>
      <c r="AN379" s="62">
        <f t="shared" si="104"/>
        <v>0.5880170672732233</v>
      </c>
      <c r="AO379" s="62">
        <f t="shared" si="99"/>
        <v>0.28801706727322335</v>
      </c>
      <c r="AP379" s="62">
        <f t="shared" si="105"/>
        <v>0.20917337257481552</v>
      </c>
      <c r="AQ379" s="62">
        <f t="shared" si="106"/>
        <v>0.0598071361659613</v>
      </c>
      <c r="AR379" s="62">
        <f t="shared" si="107"/>
        <v>0.281739130232729</v>
      </c>
      <c r="AS379" s="139">
        <f t="shared" si="100"/>
        <v>0.49050000000000005</v>
      </c>
      <c r="AT379" s="62">
        <f t="shared" si="108"/>
        <v>0.5503071361659614</v>
      </c>
      <c r="AU379" s="62">
        <f t="shared" si="109"/>
        <v>-0.11681832693453283</v>
      </c>
      <c r="AV379" s="62">
        <f t="shared" si="110"/>
        <v>0.1649208032981962</v>
      </c>
      <c r="AW379" s="13">
        <f t="shared" si="102"/>
        <v>2.3946568020323986</v>
      </c>
      <c r="AX379" s="98">
        <f t="shared" si="101"/>
        <v>2.6238354079995543</v>
      </c>
    </row>
    <row r="380" spans="32:50" ht="12.75">
      <c r="AF380" s="98"/>
      <c r="AG380" s="94">
        <v>345</v>
      </c>
      <c r="AH380" s="62">
        <f t="shared" si="94"/>
        <v>0.42399999999999993</v>
      </c>
      <c r="AI380" s="62">
        <f t="shared" si="95"/>
        <v>0.5760000000000001</v>
      </c>
      <c r="AJ380" s="62">
        <f t="shared" si="96"/>
        <v>0.5586005653428007</v>
      </c>
      <c r="AK380" s="62">
        <f t="shared" si="97"/>
        <v>0.6783981132049234</v>
      </c>
      <c r="AL380" s="62">
        <f t="shared" si="98"/>
        <v>0.12160188679507666</v>
      </c>
      <c r="AM380" s="62">
        <f t="shared" si="103"/>
        <v>0.5760000000000001</v>
      </c>
      <c r="AN380" s="62">
        <f t="shared" si="104"/>
        <v>0.5886960326621224</v>
      </c>
      <c r="AO380" s="62">
        <f t="shared" si="99"/>
        <v>0.28869603266212246</v>
      </c>
      <c r="AP380" s="62">
        <f t="shared" si="105"/>
        <v>0.2080592727132808</v>
      </c>
      <c r="AQ380" s="62">
        <f t="shared" si="106"/>
        <v>0.059633461641002736</v>
      </c>
      <c r="AR380" s="62">
        <f t="shared" si="107"/>
        <v>0.28246990906565667</v>
      </c>
      <c r="AS380" s="139">
        <f t="shared" si="100"/>
        <v>0.49050000000000005</v>
      </c>
      <c r="AT380" s="62">
        <f t="shared" si="108"/>
        <v>0.5501334616410027</v>
      </c>
      <c r="AU380" s="62">
        <f t="shared" si="109"/>
        <v>-0.11614108841085564</v>
      </c>
      <c r="AV380" s="62">
        <f t="shared" si="110"/>
        <v>0.16632882065480104</v>
      </c>
      <c r="AW380" s="13">
        <f t="shared" si="102"/>
        <v>2.4031866911948696</v>
      </c>
      <c r="AX380" s="98">
        <f t="shared" si="101"/>
        <v>2.6145223465995366</v>
      </c>
    </row>
    <row r="381" spans="32:50" ht="12.75">
      <c r="AF381" s="98"/>
      <c r="AG381" s="94">
        <v>346</v>
      </c>
      <c r="AH381" s="62">
        <f t="shared" si="94"/>
        <v>0.4232</v>
      </c>
      <c r="AI381" s="62">
        <f t="shared" si="95"/>
        <v>0.5768</v>
      </c>
      <c r="AJ381" s="62">
        <f t="shared" si="96"/>
        <v>0.5574217507593432</v>
      </c>
      <c r="AK381" s="62">
        <f t="shared" si="97"/>
        <v>0.6788974591203004</v>
      </c>
      <c r="AL381" s="62">
        <f t="shared" si="98"/>
        <v>0.12110254087969963</v>
      </c>
      <c r="AM381" s="62">
        <f t="shared" si="103"/>
        <v>0.5767999999999999</v>
      </c>
      <c r="AN381" s="62">
        <f t="shared" si="104"/>
        <v>0.58937599663332</v>
      </c>
      <c r="AO381" s="62">
        <f t="shared" si="99"/>
        <v>0.28937599663332</v>
      </c>
      <c r="AP381" s="62">
        <f t="shared" si="105"/>
        <v>0.20694991958147116</v>
      </c>
      <c r="AQ381" s="62">
        <f t="shared" si="106"/>
        <v>0.05945978231565675</v>
      </c>
      <c r="AR381" s="62">
        <f t="shared" si="107"/>
        <v>0.2832013448317326</v>
      </c>
      <c r="AS381" s="139">
        <f t="shared" si="100"/>
        <v>0.49050000000000005</v>
      </c>
      <c r="AT381" s="62">
        <f t="shared" si="108"/>
        <v>0.5499597823156568</v>
      </c>
      <c r="AU381" s="62">
        <f t="shared" si="109"/>
        <v>-0.11546727985449472</v>
      </c>
      <c r="AV381" s="62">
        <f t="shared" si="110"/>
        <v>0.16773406497723786</v>
      </c>
      <c r="AW381" s="13">
        <f t="shared" si="102"/>
        <v>2.4116429400930435</v>
      </c>
      <c r="AX381" s="98">
        <f t="shared" si="101"/>
        <v>2.6053547159585633</v>
      </c>
    </row>
    <row r="382" spans="32:50" ht="12.75">
      <c r="AF382" s="98"/>
      <c r="AG382" s="94">
        <v>347</v>
      </c>
      <c r="AH382" s="62">
        <f t="shared" si="94"/>
        <v>0.4224</v>
      </c>
      <c r="AI382" s="62">
        <f t="shared" si="95"/>
        <v>0.5776</v>
      </c>
      <c r="AJ382" s="62">
        <f t="shared" si="96"/>
        <v>0.5562438017690702</v>
      </c>
      <c r="AK382" s="62">
        <f t="shared" si="97"/>
        <v>0.679395496010976</v>
      </c>
      <c r="AL382" s="62">
        <f t="shared" si="98"/>
        <v>0.120604503989024</v>
      </c>
      <c r="AM382" s="62">
        <f t="shared" si="103"/>
        <v>0.5776000000000001</v>
      </c>
      <c r="AN382" s="62">
        <f t="shared" si="104"/>
        <v>0.5900569518126523</v>
      </c>
      <c r="AO382" s="62">
        <f t="shared" si="99"/>
        <v>0.2900569518126523</v>
      </c>
      <c r="AP382" s="62">
        <f t="shared" si="105"/>
        <v>0.20584529622072256</v>
      </c>
      <c r="AQ382" s="62">
        <f t="shared" si="106"/>
        <v>0.059286098900230025</v>
      </c>
      <c r="AR382" s="62">
        <f t="shared" si="107"/>
        <v>0.28393343193790943</v>
      </c>
      <c r="AS382" s="139">
        <f t="shared" si="100"/>
        <v>0.49050000000000005</v>
      </c>
      <c r="AT382" s="62">
        <f t="shared" si="108"/>
        <v>0.5497860989002301</v>
      </c>
      <c r="AU382" s="62">
        <f t="shared" si="109"/>
        <v>-0.11479688323740085</v>
      </c>
      <c r="AV382" s="62">
        <f t="shared" si="110"/>
        <v>0.1691365487005086</v>
      </c>
      <c r="AW382" s="13">
        <f t="shared" si="102"/>
        <v>2.420026589650607</v>
      </c>
      <c r="AX382" s="98">
        <f t="shared" si="101"/>
        <v>2.5963290378915733</v>
      </c>
    </row>
    <row r="383" spans="32:50" ht="12.75">
      <c r="AF383" s="98"/>
      <c r="AG383" s="94">
        <v>348</v>
      </c>
      <c r="AH383" s="62">
        <f t="shared" si="94"/>
        <v>0.4216</v>
      </c>
      <c r="AI383" s="62">
        <f t="shared" si="95"/>
        <v>0.5784</v>
      </c>
      <c r="AJ383" s="62">
        <f t="shared" si="96"/>
        <v>0.5550667148370938</v>
      </c>
      <c r="AK383" s="62">
        <f t="shared" si="97"/>
        <v>0.6798922267536232</v>
      </c>
      <c r="AL383" s="62">
        <f t="shared" si="98"/>
        <v>0.12010777324637689</v>
      </c>
      <c r="AM383" s="62">
        <f t="shared" si="103"/>
        <v>0.5784</v>
      </c>
      <c r="AN383" s="62">
        <f t="shared" si="104"/>
        <v>0.5907388908766742</v>
      </c>
      <c r="AO383" s="62">
        <f t="shared" si="99"/>
        <v>0.2907388908766742</v>
      </c>
      <c r="AP383" s="62">
        <f t="shared" si="105"/>
        <v>0.2047453857028402</v>
      </c>
      <c r="AQ383" s="62">
        <f t="shared" si="106"/>
        <v>0.05911241213101168</v>
      </c>
      <c r="AR383" s="62">
        <f t="shared" si="107"/>
        <v>0.28466616483216284</v>
      </c>
      <c r="AS383" s="139">
        <f t="shared" si="100"/>
        <v>0.49050000000000005</v>
      </c>
      <c r="AT383" s="62">
        <f t="shared" si="108"/>
        <v>0.5496124121310118</v>
      </c>
      <c r="AU383" s="62">
        <f t="shared" si="109"/>
        <v>-0.11412988065288</v>
      </c>
      <c r="AV383" s="62">
        <f t="shared" si="110"/>
        <v>0.17053628417928285</v>
      </c>
      <c r="AW383" s="13">
        <f t="shared" si="102"/>
        <v>2.42833865778739</v>
      </c>
      <c r="AX383" s="98">
        <f t="shared" si="101"/>
        <v>2.5874419480290225</v>
      </c>
    </row>
    <row r="384" spans="32:50" ht="12.75">
      <c r="AF384" s="98"/>
      <c r="AG384" s="94">
        <v>349</v>
      </c>
      <c r="AH384" s="62">
        <f t="shared" si="94"/>
        <v>0.42080000000000006</v>
      </c>
      <c r="AI384" s="62">
        <f t="shared" si="95"/>
        <v>0.5791999999999999</v>
      </c>
      <c r="AJ384" s="62">
        <f t="shared" si="96"/>
        <v>0.5538904864462135</v>
      </c>
      <c r="AK384" s="62">
        <f t="shared" si="97"/>
        <v>0.6803876542089812</v>
      </c>
      <c r="AL384" s="62">
        <f t="shared" si="98"/>
        <v>0.11961234579101887</v>
      </c>
      <c r="AM384" s="62">
        <f t="shared" si="103"/>
        <v>0.5791999999999999</v>
      </c>
      <c r="AN384" s="62">
        <f t="shared" si="104"/>
        <v>0.5914218065523372</v>
      </c>
      <c r="AO384" s="62">
        <f t="shared" si="99"/>
        <v>0.29142180655233724</v>
      </c>
      <c r="AP384" s="62">
        <f t="shared" si="105"/>
        <v>0.20365017113067507</v>
      </c>
      <c r="AQ384" s="62">
        <f t="shared" si="106"/>
        <v>0.05893872276976463</v>
      </c>
      <c r="AR384" s="62">
        <f t="shared" si="107"/>
        <v>0.2853995380032993</v>
      </c>
      <c r="AS384" s="139">
        <f t="shared" si="100"/>
        <v>0.49050000000000005</v>
      </c>
      <c r="AT384" s="62">
        <f t="shared" si="108"/>
        <v>0.5494387227697647</v>
      </c>
      <c r="AU384" s="62">
        <f t="shared" si="109"/>
        <v>-0.11346625431442135</v>
      </c>
      <c r="AV384" s="62">
        <f t="shared" si="110"/>
        <v>0.17193328368887795</v>
      </c>
      <c r="AW384" s="13">
        <f t="shared" si="102"/>
        <v>2.4365801401374187</v>
      </c>
      <c r="AX384" s="98">
        <f t="shared" si="101"/>
        <v>2.578690191091037</v>
      </c>
    </row>
    <row r="385" spans="32:50" ht="12.75">
      <c r="AF385" s="98"/>
      <c r="AG385" s="94">
        <v>350</v>
      </c>
      <c r="AH385" s="62">
        <f t="shared" si="94"/>
        <v>0.41999999999999993</v>
      </c>
      <c r="AI385" s="62">
        <f t="shared" si="95"/>
        <v>0.5800000000000001</v>
      </c>
      <c r="AJ385" s="62">
        <f t="shared" si="96"/>
        <v>0.5527151130967831</v>
      </c>
      <c r="AK385" s="62">
        <f t="shared" si="97"/>
        <v>0.6808817812219682</v>
      </c>
      <c r="AL385" s="62">
        <f t="shared" si="98"/>
        <v>0.11911821877803186</v>
      </c>
      <c r="AM385" s="62">
        <f t="shared" si="103"/>
        <v>0.5800000000000001</v>
      </c>
      <c r="AN385" s="62">
        <f t="shared" si="104"/>
        <v>0.5921056916166666</v>
      </c>
      <c r="AO385" s="62">
        <f t="shared" si="99"/>
        <v>0.2921056916166666</v>
      </c>
      <c r="AP385" s="62">
        <f t="shared" si="105"/>
        <v>0.2025596356386924</v>
      </c>
      <c r="AQ385" s="62">
        <f t="shared" si="106"/>
        <v>0.058765031603224306</v>
      </c>
      <c r="AR385" s="62">
        <f t="shared" si="107"/>
        <v>0.2861335459807591</v>
      </c>
      <c r="AS385" s="139">
        <f t="shared" si="100"/>
        <v>0.49050000000000005</v>
      </c>
      <c r="AT385" s="62">
        <f t="shared" si="108"/>
        <v>0.5492650316032244</v>
      </c>
      <c r="AU385" s="62">
        <f t="shared" si="109"/>
        <v>-0.1128059865545439</v>
      </c>
      <c r="AV385" s="62">
        <f t="shared" si="110"/>
        <v>0.1733275594262152</v>
      </c>
      <c r="AW385" s="13">
        <f t="shared" si="102"/>
        <v>2.4447520107379845</v>
      </c>
      <c r="AX385" s="98">
        <f t="shared" si="101"/>
        <v>2.5700706163988034</v>
      </c>
    </row>
    <row r="386" spans="32:50" ht="12.75">
      <c r="AF386" s="98"/>
      <c r="AG386" s="94">
        <v>351</v>
      </c>
      <c r="AH386" s="62">
        <f t="shared" si="94"/>
        <v>0.4192</v>
      </c>
      <c r="AI386" s="62">
        <f t="shared" si="95"/>
        <v>0.5808</v>
      </c>
      <c r="AJ386" s="62">
        <f t="shared" si="96"/>
        <v>0.5515405913065783</v>
      </c>
      <c r="AK386" s="62">
        <f t="shared" si="97"/>
        <v>0.681374610621793</v>
      </c>
      <c r="AL386" s="62">
        <f t="shared" si="98"/>
        <v>0.11862538937820699</v>
      </c>
      <c r="AM386" s="62">
        <f t="shared" si="103"/>
        <v>0.5808</v>
      </c>
      <c r="AN386" s="62">
        <f t="shared" si="104"/>
        <v>0.5927905388964395</v>
      </c>
      <c r="AO386" s="62">
        <f t="shared" si="99"/>
        <v>0.2927905388964395</v>
      </c>
      <c r="AP386" s="62">
        <f t="shared" si="105"/>
        <v>0.20147376239352652</v>
      </c>
      <c r="AQ386" s="62">
        <f t="shared" si="106"/>
        <v>0.05859133944260359</v>
      </c>
      <c r="AR386" s="62">
        <f t="shared" si="107"/>
        <v>0.28686818333441766</v>
      </c>
      <c r="AS386" s="139">
        <f t="shared" si="100"/>
        <v>0.49050000000000005</v>
      </c>
      <c r="AT386" s="62">
        <f t="shared" si="108"/>
        <v>0.5490913394426037</v>
      </c>
      <c r="AU386" s="62">
        <f t="shared" si="109"/>
        <v>-0.11214905982365718</v>
      </c>
      <c r="AV386" s="62">
        <f t="shared" si="110"/>
        <v>0.17471912351076047</v>
      </c>
      <c r="AW386" s="13">
        <f t="shared" si="102"/>
        <v>2.4528552226911984</v>
      </c>
      <c r="AX386" s="98">
        <f t="shared" si="101"/>
        <v>2.5615801736092134</v>
      </c>
    </row>
    <row r="387" spans="32:50" ht="12.75">
      <c r="AF387" s="98"/>
      <c r="AG387" s="94">
        <v>352</v>
      </c>
      <c r="AH387" s="62">
        <f t="shared" si="94"/>
        <v>0.4184</v>
      </c>
      <c r="AI387" s="62">
        <f t="shared" si="95"/>
        <v>0.5816</v>
      </c>
      <c r="AJ387" s="62">
        <f t="shared" si="96"/>
        <v>0.550366917610664</v>
      </c>
      <c r="AK387" s="62">
        <f t="shared" si="97"/>
        <v>0.6818661452220663</v>
      </c>
      <c r="AL387" s="62">
        <f t="shared" si="98"/>
        <v>0.1181338547779337</v>
      </c>
      <c r="AM387" s="62">
        <f t="shared" si="103"/>
        <v>0.5816000000000001</v>
      </c>
      <c r="AN387" s="62">
        <f t="shared" si="104"/>
        <v>0.5934763412678673</v>
      </c>
      <c r="AO387" s="62">
        <f t="shared" si="99"/>
        <v>0.2934763412678673</v>
      </c>
      <c r="AP387" s="62">
        <f t="shared" si="105"/>
        <v>0.20039253459452305</v>
      </c>
      <c r="AQ387" s="62">
        <f t="shared" si="106"/>
        <v>0.058417647123104724</v>
      </c>
      <c r="AR387" s="62">
        <f t="shared" si="107"/>
        <v>0.28760344467438864</v>
      </c>
      <c r="AS387" s="139">
        <f t="shared" si="100"/>
        <v>0.49050000000000005</v>
      </c>
      <c r="AT387" s="62">
        <f t="shared" si="108"/>
        <v>0.5489176471231048</v>
      </c>
      <c r="AU387" s="62">
        <f t="shared" si="109"/>
        <v>-0.11149545668893725</v>
      </c>
      <c r="AV387" s="62">
        <f t="shared" si="110"/>
        <v>0.1761079879854514</v>
      </c>
      <c r="AW387" s="13">
        <f t="shared" si="102"/>
        <v>2.4608907087993845</v>
      </c>
      <c r="AX387" s="98">
        <f t="shared" si="101"/>
        <v>2.553215908659762</v>
      </c>
    </row>
    <row r="388" spans="32:50" ht="12.75">
      <c r="AF388" s="98"/>
      <c r="AG388" s="94">
        <v>353</v>
      </c>
      <c r="AH388" s="62">
        <f t="shared" si="94"/>
        <v>0.41759999999999997</v>
      </c>
      <c r="AI388" s="62">
        <f t="shared" si="95"/>
        <v>0.5824</v>
      </c>
      <c r="AJ388" s="62">
        <f t="shared" si="96"/>
        <v>0.549194088561266</v>
      </c>
      <c r="AK388" s="62">
        <f t="shared" si="97"/>
        <v>0.68235638782091</v>
      </c>
      <c r="AL388" s="62">
        <f t="shared" si="98"/>
        <v>0.11764361217909003</v>
      </c>
      <c r="AM388" s="62">
        <f t="shared" si="103"/>
        <v>0.5824</v>
      </c>
      <c r="AN388" s="62">
        <f t="shared" si="104"/>
        <v>0.5941630916562759</v>
      </c>
      <c r="AO388" s="62">
        <f t="shared" si="99"/>
        <v>0.2941630916562759</v>
      </c>
      <c r="AP388" s="62">
        <f t="shared" si="105"/>
        <v>0.19931593547427076</v>
      </c>
      <c r="AQ388" s="62">
        <f t="shared" si="106"/>
        <v>0.058243955503437576</v>
      </c>
      <c r="AR388" s="62">
        <f t="shared" si="107"/>
        <v>0.28833932465082207</v>
      </c>
      <c r="AS388" s="139">
        <f t="shared" si="100"/>
        <v>0.49050000000000005</v>
      </c>
      <c r="AT388" s="62">
        <f t="shared" si="108"/>
        <v>0.5487439555034376</v>
      </c>
      <c r="AU388" s="62">
        <f t="shared" si="109"/>
        <v>-0.11084515983321816</v>
      </c>
      <c r="AV388" s="62">
        <f t="shared" si="110"/>
        <v>0.1774941648176039</v>
      </c>
      <c r="AW388" s="13">
        <f t="shared" si="102"/>
        <v>2.4688593821755376</v>
      </c>
      <c r="AX388" s="98">
        <f t="shared" si="101"/>
        <v>2.5449749599116083</v>
      </c>
    </row>
    <row r="389" spans="32:50" ht="12.75">
      <c r="AF389" s="98"/>
      <c r="AG389" s="94">
        <v>354</v>
      </c>
      <c r="AH389" s="62">
        <f t="shared" si="94"/>
        <v>0.41680000000000006</v>
      </c>
      <c r="AI389" s="62">
        <f t="shared" si="95"/>
        <v>0.5831999999999999</v>
      </c>
      <c r="AJ389" s="62">
        <f t="shared" si="96"/>
        <v>0.5480221007276398</v>
      </c>
      <c r="AK389" s="62">
        <f t="shared" si="97"/>
        <v>0.6828453412010659</v>
      </c>
      <c r="AL389" s="62">
        <f t="shared" si="98"/>
        <v>0.11715465879893416</v>
      </c>
      <c r="AM389" s="62">
        <f t="shared" si="103"/>
        <v>0.5831999999999999</v>
      </c>
      <c r="AN389" s="62">
        <f t="shared" si="104"/>
        <v>0.5948507830357918</v>
      </c>
      <c r="AO389" s="62">
        <f t="shared" si="99"/>
        <v>0.29485078303579176</v>
      </c>
      <c r="AP389" s="62">
        <f t="shared" si="105"/>
        <v>0.19824394829912081</v>
      </c>
      <c r="AQ389" s="62">
        <f t="shared" si="106"/>
        <v>0.058070265465344974</v>
      </c>
      <c r="AR389" s="62">
        <f t="shared" si="107"/>
        <v>0.28907581795370557</v>
      </c>
      <c r="AS389" s="139">
        <f t="shared" si="100"/>
        <v>0.49050000000000005</v>
      </c>
      <c r="AT389" s="62">
        <f t="shared" si="108"/>
        <v>0.548570265465345</v>
      </c>
      <c r="AU389" s="62">
        <f t="shared" si="109"/>
        <v>-0.11019815205389788</v>
      </c>
      <c r="AV389" s="62">
        <f t="shared" si="110"/>
        <v>0.1788776658998077</v>
      </c>
      <c r="AW389" s="13">
        <f t="shared" si="102"/>
        <v>2.4767621368300805</v>
      </c>
      <c r="AX389" s="98">
        <f t="shared" si="101"/>
        <v>2.5368545544794263</v>
      </c>
    </row>
    <row r="390" spans="32:50" ht="12.75">
      <c r="AF390" s="98"/>
      <c r="AG390" s="94">
        <v>355</v>
      </c>
      <c r="AH390" s="62">
        <f t="shared" si="94"/>
        <v>0.4159999999999999</v>
      </c>
      <c r="AI390" s="62">
        <f t="shared" si="95"/>
        <v>0.5840000000000001</v>
      </c>
      <c r="AJ390" s="62">
        <f t="shared" si="96"/>
        <v>0.546850950695944</v>
      </c>
      <c r="AK390" s="62">
        <f t="shared" si="97"/>
        <v>0.683333008130004</v>
      </c>
      <c r="AL390" s="62">
        <f t="shared" si="98"/>
        <v>0.11666699186999607</v>
      </c>
      <c r="AM390" s="62">
        <f t="shared" si="103"/>
        <v>0.5840000000000001</v>
      </c>
      <c r="AN390" s="62">
        <f t="shared" si="104"/>
        <v>0.5955394084290256</v>
      </c>
      <c r="AO390" s="62">
        <f t="shared" si="99"/>
        <v>0.29553940842902565</v>
      </c>
      <c r="AP390" s="62">
        <f t="shared" si="105"/>
        <v>0.19717655636969414</v>
      </c>
      <c r="AQ390" s="62">
        <f t="shared" si="106"/>
        <v>0.057896577913133615</v>
      </c>
      <c r="AR390" s="62">
        <f t="shared" si="107"/>
        <v>0.2898129193126609</v>
      </c>
      <c r="AS390" s="139">
        <f t="shared" si="100"/>
        <v>0.49050000000000005</v>
      </c>
      <c r="AT390" s="62">
        <f t="shared" si="108"/>
        <v>0.5483965779131337</v>
      </c>
      <c r="AU390" s="62">
        <f t="shared" si="109"/>
        <v>-0.10955441626185826</v>
      </c>
      <c r="AV390" s="62">
        <f t="shared" si="110"/>
        <v>0.18025850305080265</v>
      </c>
      <c r="AW390" s="13">
        <f t="shared" si="102"/>
        <v>2.484599848235004</v>
      </c>
      <c r="AX390" s="98">
        <f t="shared" si="101"/>
        <v>2.5288520047375034</v>
      </c>
    </row>
    <row r="391" spans="32:50" ht="12.75">
      <c r="AF391" s="98"/>
      <c r="AG391" s="94">
        <v>356</v>
      </c>
      <c r="AH391" s="62">
        <f t="shared" si="94"/>
        <v>0.4152</v>
      </c>
      <c r="AI391" s="62">
        <f t="shared" si="95"/>
        <v>0.5848</v>
      </c>
      <c r="AJ391" s="62">
        <f t="shared" si="96"/>
        <v>0.545680635069114</v>
      </c>
      <c r="AK391" s="62">
        <f t="shared" si="97"/>
        <v>0.6838193913600287</v>
      </c>
      <c r="AL391" s="62">
        <f t="shared" si="98"/>
        <v>0.11618060863997137</v>
      </c>
      <c r="AM391" s="62">
        <f t="shared" si="103"/>
        <v>0.5848</v>
      </c>
      <c r="AN391" s="62">
        <f t="shared" si="104"/>
        <v>0.5962289609067595</v>
      </c>
      <c r="AO391" s="62">
        <f t="shared" si="99"/>
        <v>0.2962289609067595</v>
      </c>
      <c r="AP391" s="62">
        <f t="shared" si="105"/>
        <v>0.1961137430213792</v>
      </c>
      <c r="AQ391" s="62">
        <f t="shared" si="106"/>
        <v>0.05772289377321226</v>
      </c>
      <c r="AR391" s="62">
        <f t="shared" si="107"/>
        <v>0.29055062349674093</v>
      </c>
      <c r="AS391" s="139">
        <f t="shared" si="100"/>
        <v>0.49050000000000005</v>
      </c>
      <c r="AT391" s="62">
        <f t="shared" si="108"/>
        <v>0.5482228937732123</v>
      </c>
      <c r="AU391" s="62">
        <f t="shared" si="109"/>
        <v>-0.10891393548040046</v>
      </c>
      <c r="AV391" s="62">
        <f t="shared" si="110"/>
        <v>0.18163668801634048</v>
      </c>
      <c r="AW391" s="13">
        <f t="shared" si="102"/>
        <v>2.492373373866477</v>
      </c>
      <c r="AX391" s="98">
        <f t="shared" si="101"/>
        <v>2.5209647049921475</v>
      </c>
    </row>
    <row r="392" spans="32:50" ht="12.75">
      <c r="AF392" s="98"/>
      <c r="AG392" s="94">
        <v>357</v>
      </c>
      <c r="AH392" s="62">
        <f t="shared" si="94"/>
        <v>0.4144</v>
      </c>
      <c r="AI392" s="62">
        <f t="shared" si="95"/>
        <v>0.5856</v>
      </c>
      <c r="AJ392" s="62">
        <f t="shared" si="96"/>
        <v>0.544511150466735</v>
      </c>
      <c r="AK392" s="62">
        <f t="shared" si="97"/>
        <v>0.6843044936283847</v>
      </c>
      <c r="AL392" s="62">
        <f t="shared" si="98"/>
        <v>0.1156955063716153</v>
      </c>
      <c r="AM392" s="62">
        <f t="shared" si="103"/>
        <v>0.5855999999999999</v>
      </c>
      <c r="AN392" s="62">
        <f t="shared" si="104"/>
        <v>0.5969194335876362</v>
      </c>
      <c r="AO392" s="62">
        <f t="shared" si="99"/>
        <v>0.29691943358763623</v>
      </c>
      <c r="AP392" s="62">
        <f t="shared" si="105"/>
        <v>0.19505549162481625</v>
      </c>
      <c r="AQ392" s="62">
        <f t="shared" si="106"/>
        <v>0.057549213993635835</v>
      </c>
      <c r="AR392" s="62">
        <f t="shared" si="107"/>
        <v>0.29128892531422723</v>
      </c>
      <c r="AS392" s="139">
        <f t="shared" si="100"/>
        <v>0.49050000000000005</v>
      </c>
      <c r="AT392" s="62">
        <f t="shared" si="108"/>
        <v>0.5480492139936359</v>
      </c>
      <c r="AU392" s="62">
        <f t="shared" si="109"/>
        <v>-0.10827669284419307</v>
      </c>
      <c r="AV392" s="62">
        <f t="shared" si="110"/>
        <v>0.18301223247003418</v>
      </c>
      <c r="AW392" s="13">
        <f t="shared" si="102"/>
        <v>2.500083553726939</v>
      </c>
      <c r="AX392" s="98">
        <f t="shared" si="101"/>
        <v>2.5131901283111437</v>
      </c>
    </row>
    <row r="393" spans="32:50" ht="12.75">
      <c r="AF393" s="98"/>
      <c r="AG393" s="94">
        <v>358</v>
      </c>
      <c r="AH393" s="62">
        <f t="shared" si="94"/>
        <v>0.41359999999999997</v>
      </c>
      <c r="AI393" s="62">
        <f t="shared" si="95"/>
        <v>0.5864</v>
      </c>
      <c r="AJ393" s="62">
        <f t="shared" si="96"/>
        <v>0.5433424935249195</v>
      </c>
      <c r="AK393" s="62">
        <f t="shared" si="97"/>
        <v>0.6847883176573619</v>
      </c>
      <c r="AL393" s="62">
        <f t="shared" si="98"/>
        <v>0.11521168234263812</v>
      </c>
      <c r="AM393" s="62">
        <f t="shared" si="103"/>
        <v>0.5864</v>
      </c>
      <c r="AN393" s="62">
        <f t="shared" si="104"/>
        <v>0.5976108196378485</v>
      </c>
      <c r="AO393" s="62">
        <f t="shared" si="99"/>
        <v>0.29761081963784847</v>
      </c>
      <c r="AP393" s="62">
        <f t="shared" si="105"/>
        <v>0.19400178558637268</v>
      </c>
      <c r="AQ393" s="62">
        <f t="shared" si="106"/>
        <v>0.05737553954365586</v>
      </c>
      <c r="AR393" s="62">
        <f t="shared" si="107"/>
        <v>0.2920278196124238</v>
      </c>
      <c r="AS393" s="139">
        <f t="shared" si="100"/>
        <v>0.49050000000000005</v>
      </c>
      <c r="AT393" s="62">
        <f t="shared" si="108"/>
        <v>0.5478755395436559</v>
      </c>
      <c r="AU393" s="62">
        <f t="shared" si="109"/>
        <v>-0.10764267159823523</v>
      </c>
      <c r="AV393" s="62">
        <f t="shared" si="110"/>
        <v>0.18438514801418857</v>
      </c>
      <c r="AW393" s="13">
        <f t="shared" si="102"/>
        <v>2.5077312108475844</v>
      </c>
      <c r="AX393" s="98">
        <f t="shared" si="101"/>
        <v>2.505525823501611</v>
      </c>
    </row>
    <row r="394" spans="32:50" ht="12.75">
      <c r="AF394" s="98"/>
      <c r="AG394" s="94">
        <v>359</v>
      </c>
      <c r="AH394" s="62">
        <f t="shared" si="94"/>
        <v>0.41280000000000006</v>
      </c>
      <c r="AI394" s="62">
        <f t="shared" si="95"/>
        <v>0.5871999999999999</v>
      </c>
      <c r="AJ394" s="62">
        <f t="shared" si="96"/>
        <v>0.542174660896183</v>
      </c>
      <c r="AK394" s="62">
        <f t="shared" si="97"/>
        <v>0.6852708661543989</v>
      </c>
      <c r="AL394" s="62">
        <f t="shared" si="98"/>
        <v>0.11472913384560113</v>
      </c>
      <c r="AM394" s="62">
        <f t="shared" si="103"/>
        <v>0.5871999999999999</v>
      </c>
      <c r="AN394" s="62">
        <f t="shared" si="104"/>
        <v>0.5983031122708303</v>
      </c>
      <c r="AO394" s="62">
        <f t="shared" si="99"/>
        <v>0.29830311227083034</v>
      </c>
      <c r="AP394" s="62">
        <f t="shared" si="105"/>
        <v>0.1929526083486058</v>
      </c>
      <c r="AQ394" s="62">
        <f t="shared" si="106"/>
        <v>0.05720187141327702</v>
      </c>
      <c r="AR394" s="62">
        <f t="shared" si="107"/>
        <v>0.2927673012774523</v>
      </c>
      <c r="AS394" s="139">
        <f t="shared" si="100"/>
        <v>0.49050000000000005</v>
      </c>
      <c r="AT394" s="62">
        <f t="shared" si="108"/>
        <v>0.5477018714132771</v>
      </c>
      <c r="AU394" s="62">
        <f t="shared" si="109"/>
        <v>-0.10701185509683259</v>
      </c>
      <c r="AV394" s="62">
        <f t="shared" si="110"/>
        <v>0.18575544618061973</v>
      </c>
      <c r="AW394" s="13">
        <f t="shared" si="102"/>
        <v>2.5153171517721797</v>
      </c>
      <c r="AX394" s="98">
        <f t="shared" si="101"/>
        <v>2.49796941222809</v>
      </c>
    </row>
    <row r="395" spans="32:50" ht="12.75">
      <c r="AF395" s="98"/>
      <c r="AG395" s="94">
        <v>360</v>
      </c>
      <c r="AH395" s="62">
        <f t="shared" si="94"/>
        <v>0.4119999999999999</v>
      </c>
      <c r="AI395" s="62">
        <f t="shared" si="95"/>
        <v>0.5880000000000001</v>
      </c>
      <c r="AJ395" s="62">
        <f t="shared" si="96"/>
        <v>0.541007649249322</v>
      </c>
      <c r="AK395" s="62">
        <f t="shared" si="97"/>
        <v>0.6857521418121858</v>
      </c>
      <c r="AL395" s="62">
        <f t="shared" si="98"/>
        <v>0.11424785818781424</v>
      </c>
      <c r="AM395" s="62">
        <f t="shared" si="103"/>
        <v>0.5880000000000001</v>
      </c>
      <c r="AN395" s="62">
        <f t="shared" si="104"/>
        <v>0.5989963047469516</v>
      </c>
      <c r="AO395" s="62">
        <f t="shared" si="99"/>
        <v>0.29899630474695166</v>
      </c>
      <c r="AP395" s="62">
        <f t="shared" si="105"/>
        <v>0.19190794339071604</v>
      </c>
      <c r="AQ395" s="62">
        <f t="shared" si="106"/>
        <v>0.057028210612820256</v>
      </c>
      <c r="AR395" s="62">
        <f t="shared" si="107"/>
        <v>0.29350736523404625</v>
      </c>
      <c r="AS395" s="139">
        <f t="shared" si="100"/>
        <v>0.49050000000000005</v>
      </c>
      <c r="AT395" s="62">
        <f t="shared" si="108"/>
        <v>0.5475282106128203</v>
      </c>
      <c r="AU395" s="62">
        <f t="shared" si="109"/>
        <v>-0.10638422680258704</v>
      </c>
      <c r="AV395" s="62">
        <f t="shared" si="110"/>
        <v>0.18712313843145922</v>
      </c>
      <c r="AW395" s="13">
        <f t="shared" si="102"/>
        <v>2.5228421670230374</v>
      </c>
      <c r="AX395" s="98">
        <f t="shared" si="101"/>
        <v>2.4905185862632724</v>
      </c>
    </row>
    <row r="396" spans="32:50" ht="12.75">
      <c r="AF396" s="98"/>
      <c r="AG396" s="94">
        <v>361</v>
      </c>
      <c r="AH396" s="62">
        <f t="shared" si="94"/>
        <v>0.4112</v>
      </c>
      <c r="AI396" s="62">
        <f t="shared" si="95"/>
        <v>0.5888</v>
      </c>
      <c r="AJ396" s="62">
        <f t="shared" si="96"/>
        <v>0.5398414552692944</v>
      </c>
      <c r="AK396" s="62">
        <f t="shared" si="97"/>
        <v>0.686232147308766</v>
      </c>
      <c r="AL396" s="62">
        <f t="shared" si="98"/>
        <v>0.11376785269123402</v>
      </c>
      <c r="AM396" s="62">
        <f t="shared" si="103"/>
        <v>0.5888</v>
      </c>
      <c r="AN396" s="62">
        <f t="shared" si="104"/>
        <v>0.5996903903732111</v>
      </c>
      <c r="AO396" s="62">
        <f t="shared" si="99"/>
        <v>0.29969039037321116</v>
      </c>
      <c r="AP396" s="62">
        <f t="shared" si="105"/>
        <v>0.19086777422898937</v>
      </c>
      <c r="AQ396" s="62">
        <f t="shared" si="106"/>
        <v>0.056854558172491555</v>
      </c>
      <c r="AR396" s="62">
        <f t="shared" si="107"/>
        <v>0.29424800644534277</v>
      </c>
      <c r="AS396" s="139">
        <f t="shared" si="100"/>
        <v>0.49050000000000005</v>
      </c>
      <c r="AT396" s="62">
        <f t="shared" si="108"/>
        <v>0.5473545581724916</v>
      </c>
      <c r="AU396" s="62">
        <f t="shared" si="109"/>
        <v>-0.10575977028539994</v>
      </c>
      <c r="AV396" s="62">
        <f t="shared" si="110"/>
        <v>0.1884882361599428</v>
      </c>
      <c r="AW396" s="13">
        <f t="shared" si="102"/>
        <v>2.5303070315499463</v>
      </c>
      <c r="AX396" s="98">
        <f t="shared" si="101"/>
        <v>2.4831711048642204</v>
      </c>
    </row>
    <row r="397" spans="32:50" ht="12.75">
      <c r="AF397" s="98"/>
      <c r="AG397" s="94">
        <v>362</v>
      </c>
      <c r="AH397" s="62">
        <f t="shared" si="94"/>
        <v>0.4104</v>
      </c>
      <c r="AI397" s="62">
        <f t="shared" si="95"/>
        <v>0.5896</v>
      </c>
      <c r="AJ397" s="62">
        <f t="shared" si="96"/>
        <v>0.5386760756570975</v>
      </c>
      <c r="AK397" s="62">
        <f t="shared" si="97"/>
        <v>0.6867108853076381</v>
      </c>
      <c r="AL397" s="62">
        <f t="shared" si="98"/>
        <v>0.11328911469236191</v>
      </c>
      <c r="AM397" s="62">
        <f t="shared" si="103"/>
        <v>0.5896000000000001</v>
      </c>
      <c r="AN397" s="62">
        <f t="shared" si="104"/>
        <v>0.6003853625029338</v>
      </c>
      <c r="AO397" s="62">
        <f t="shared" si="99"/>
        <v>0.30038536250293385</v>
      </c>
      <c r="AP397" s="62">
        <f t="shared" si="105"/>
        <v>0.1898320844172272</v>
      </c>
      <c r="AQ397" s="62">
        <f t="shared" si="106"/>
        <v>0.0566809151419565</v>
      </c>
      <c r="AR397" s="62">
        <f t="shared" si="107"/>
        <v>0.2949892199126763</v>
      </c>
      <c r="AS397" s="139">
        <f t="shared" si="100"/>
        <v>0.49050000000000005</v>
      </c>
      <c r="AT397" s="62">
        <f t="shared" si="108"/>
        <v>0.5471809151419565</v>
      </c>
      <c r="AU397" s="62">
        <f t="shared" si="109"/>
        <v>-0.10513846922148687</v>
      </c>
      <c r="AV397" s="62">
        <f t="shared" si="110"/>
        <v>0.18985075069118942</v>
      </c>
      <c r="AW397" s="13">
        <f t="shared" si="102"/>
        <v>2.5377125051628453</v>
      </c>
      <c r="AX397" s="98">
        <f t="shared" si="101"/>
        <v>2.475924792267355</v>
      </c>
    </row>
    <row r="398" spans="32:50" ht="12.75">
      <c r="AF398" s="98"/>
      <c r="AG398" s="94">
        <v>363</v>
      </c>
      <c r="AH398" s="62">
        <f t="shared" si="94"/>
        <v>0.40959999999999996</v>
      </c>
      <c r="AI398" s="62">
        <f t="shared" si="95"/>
        <v>0.5904</v>
      </c>
      <c r="AJ398" s="62">
        <f t="shared" si="96"/>
        <v>0.5375115071296518</v>
      </c>
      <c r="AK398" s="62">
        <f t="shared" si="97"/>
        <v>0.6871883584578541</v>
      </c>
      <c r="AL398" s="62">
        <f t="shared" si="98"/>
        <v>0.11281164154214596</v>
      </c>
      <c r="AM398" s="62">
        <f t="shared" si="103"/>
        <v>0.5904000000000001</v>
      </c>
      <c r="AN398" s="62">
        <f t="shared" si="104"/>
        <v>0.6010812145354685</v>
      </c>
      <c r="AO398" s="62">
        <f t="shared" si="99"/>
        <v>0.3010812145354685</v>
      </c>
      <c r="AP398" s="62">
        <f t="shared" si="105"/>
        <v>0.18880085754717055</v>
      </c>
      <c r="AQ398" s="62">
        <f t="shared" si="106"/>
        <v>0.05650728258992195</v>
      </c>
      <c r="AR398" s="62">
        <f t="shared" si="107"/>
        <v>0.29573100067536967</v>
      </c>
      <c r="AS398" s="139">
        <f t="shared" si="100"/>
        <v>0.49050000000000005</v>
      </c>
      <c r="AT398" s="62">
        <f t="shared" si="108"/>
        <v>0.547007282589922</v>
      </c>
      <c r="AU398" s="62">
        <f t="shared" si="109"/>
        <v>-0.10452030739240786</v>
      </c>
      <c r="AV398" s="62">
        <f t="shared" si="110"/>
        <v>0.1912106932829618</v>
      </c>
      <c r="AW398" s="13">
        <f t="shared" si="102"/>
        <v>2.545059332948922</v>
      </c>
      <c r="AX398" s="98">
        <f t="shared" si="101"/>
        <v>2.468777535295947</v>
      </c>
    </row>
    <row r="399" spans="32:50" ht="12.75">
      <c r="AF399" s="98"/>
      <c r="AG399" s="94">
        <v>364</v>
      </c>
      <c r="AH399" s="62">
        <f t="shared" si="94"/>
        <v>0.40880000000000005</v>
      </c>
      <c r="AI399" s="62">
        <f t="shared" si="95"/>
        <v>0.5912</v>
      </c>
      <c r="AJ399" s="62">
        <f t="shared" si="96"/>
        <v>0.5363477464196819</v>
      </c>
      <c r="AK399" s="62">
        <f t="shared" si="97"/>
        <v>0.6876645693941197</v>
      </c>
      <c r="AL399" s="62">
        <f t="shared" si="98"/>
        <v>0.11233543060588036</v>
      </c>
      <c r="AM399" s="62">
        <f t="shared" si="103"/>
        <v>0.5912</v>
      </c>
      <c r="AN399" s="62">
        <f t="shared" si="104"/>
        <v>0.6017779399158867</v>
      </c>
      <c r="AO399" s="62">
        <f t="shared" si="99"/>
        <v>0.3017779399158867</v>
      </c>
      <c r="AP399" s="62">
        <f t="shared" si="105"/>
        <v>0.1877740772489092</v>
      </c>
      <c r="AQ399" s="62">
        <f t="shared" si="106"/>
        <v>0.05633366160372219</v>
      </c>
      <c r="AR399" s="62">
        <f t="shared" si="107"/>
        <v>0.2964733438105251</v>
      </c>
      <c r="AS399" s="139">
        <f t="shared" si="100"/>
        <v>0.49050000000000005</v>
      </c>
      <c r="AT399" s="62">
        <f t="shared" si="108"/>
        <v>0.5468336616037223</v>
      </c>
      <c r="AU399" s="62">
        <f t="shared" si="109"/>
        <v>-0.1039052686841076</v>
      </c>
      <c r="AV399" s="62">
        <f t="shared" si="110"/>
        <v>0.1925680751264175</v>
      </c>
      <c r="AW399" s="13">
        <f t="shared" si="102"/>
        <v>2.552348245674855</v>
      </c>
      <c r="AX399" s="98">
        <f t="shared" si="101"/>
        <v>2.461727281074169</v>
      </c>
    </row>
    <row r="400" spans="32:50" ht="12.75">
      <c r="AF400" s="98"/>
      <c r="AG400" s="94">
        <v>365</v>
      </c>
      <c r="AH400" s="62">
        <f t="shared" si="94"/>
        <v>0.4079999999999999</v>
      </c>
      <c r="AI400" s="62">
        <f t="shared" si="95"/>
        <v>0.5920000000000001</v>
      </c>
      <c r="AJ400" s="62">
        <f t="shared" si="96"/>
        <v>0.5351847902755997</v>
      </c>
      <c r="AK400" s="62">
        <f t="shared" si="97"/>
        <v>0.6881395207368926</v>
      </c>
      <c r="AL400" s="62">
        <f t="shared" si="98"/>
        <v>0.11186047926310749</v>
      </c>
      <c r="AM400" s="62">
        <f t="shared" si="103"/>
        <v>0.5920000000000001</v>
      </c>
      <c r="AN400" s="62">
        <f t="shared" si="104"/>
        <v>0.6024755321346853</v>
      </c>
      <c r="AO400" s="62">
        <f t="shared" si="99"/>
        <v>0.3024755321346853</v>
      </c>
      <c r="AP400" s="62">
        <f t="shared" si="105"/>
        <v>0.18675172719128266</v>
      </c>
      <c r="AQ400" s="62">
        <f t="shared" si="106"/>
        <v>0.05616005328891171</v>
      </c>
      <c r="AR400" s="62">
        <f t="shared" si="107"/>
        <v>0.29721624443281636</v>
      </c>
      <c r="AS400" s="139">
        <f t="shared" si="100"/>
        <v>0.49050000000000005</v>
      </c>
      <c r="AT400" s="62">
        <f t="shared" si="108"/>
        <v>0.5466600532889118</v>
      </c>
      <c r="AU400" s="62">
        <f t="shared" si="109"/>
        <v>-0.1032933370859688</v>
      </c>
      <c r="AV400" s="62">
        <f t="shared" si="110"/>
        <v>0.19392290734684756</v>
      </c>
      <c r="AW400" s="13">
        <f t="shared" si="102"/>
        <v>2.5595799601748395</v>
      </c>
      <c r="AX400" s="98">
        <f t="shared" si="101"/>
        <v>2.4547720348421525</v>
      </c>
    </row>
    <row r="401" spans="32:50" ht="12.75">
      <c r="AF401" s="98"/>
      <c r="AG401" s="94">
        <v>366</v>
      </c>
      <c r="AH401" s="62">
        <f t="shared" si="94"/>
        <v>0.4072</v>
      </c>
      <c r="AI401" s="62">
        <f t="shared" si="95"/>
        <v>0.5928</v>
      </c>
      <c r="AJ401" s="62">
        <f t="shared" si="96"/>
        <v>0.534022635461391</v>
      </c>
      <c r="AK401" s="62">
        <f t="shared" si="97"/>
        <v>0.6886132150924785</v>
      </c>
      <c r="AL401" s="62">
        <f t="shared" si="98"/>
        <v>0.11138678490752152</v>
      </c>
      <c r="AM401" s="62">
        <f t="shared" si="103"/>
        <v>0.5927999999999999</v>
      </c>
      <c r="AN401" s="62">
        <f t="shared" si="104"/>
        <v>0.6031739847274866</v>
      </c>
      <c r="AO401" s="62">
        <f t="shared" si="99"/>
        <v>0.30317398472748663</v>
      </c>
      <c r="AP401" s="62">
        <f t="shared" si="105"/>
        <v>0.18573379108227353</v>
      </c>
      <c r="AQ401" s="62">
        <f t="shared" si="106"/>
        <v>0.0559864587688639</v>
      </c>
      <c r="AR401" s="62">
        <f t="shared" si="107"/>
        <v>0.29795969769427644</v>
      </c>
      <c r="AS401" s="139">
        <f t="shared" si="100"/>
        <v>0.49050000000000005</v>
      </c>
      <c r="AT401" s="62">
        <f t="shared" si="108"/>
        <v>0.5464864587688639</v>
      </c>
      <c r="AU401" s="62">
        <f t="shared" si="109"/>
        <v>-0.10268449668987954</v>
      </c>
      <c r="AV401" s="62">
        <f t="shared" si="110"/>
        <v>0.19527520100439688</v>
      </c>
      <c r="AW401" s="13">
        <f t="shared" si="102"/>
        <v>2.566755179724971</v>
      </c>
      <c r="AX401" s="98">
        <f t="shared" si="101"/>
        <v>2.447909857866862</v>
      </c>
    </row>
    <row r="402" spans="32:50" ht="12.75">
      <c r="AF402" s="98"/>
      <c r="AG402" s="94">
        <v>367</v>
      </c>
      <c r="AH402" s="62">
        <f t="shared" si="94"/>
        <v>0.4064</v>
      </c>
      <c r="AI402" s="62">
        <f t="shared" si="95"/>
        <v>0.5936</v>
      </c>
      <c r="AJ402" s="62">
        <f t="shared" si="96"/>
        <v>0.532861278756498</v>
      </c>
      <c r="AK402" s="62">
        <f t="shared" si="97"/>
        <v>0.6890856550531291</v>
      </c>
      <c r="AL402" s="62">
        <f t="shared" si="98"/>
        <v>0.11091434494687091</v>
      </c>
      <c r="AM402" s="62">
        <f t="shared" si="103"/>
        <v>0.5936000000000001</v>
      </c>
      <c r="AN402" s="62">
        <f t="shared" si="104"/>
        <v>0.6038732912747455</v>
      </c>
      <c r="AO402" s="62">
        <f t="shared" si="99"/>
        <v>0.30387329127474555</v>
      </c>
      <c r="AP402" s="62">
        <f t="shared" si="105"/>
        <v>0.18472025266938596</v>
      </c>
      <c r="AQ402" s="62">
        <f t="shared" si="106"/>
        <v>0.05581287918437475</v>
      </c>
      <c r="AR402" s="62">
        <f t="shared" si="107"/>
        <v>0.2987036987840906</v>
      </c>
      <c r="AS402" s="139">
        <f t="shared" si="100"/>
        <v>0.49050000000000005</v>
      </c>
      <c r="AT402" s="62">
        <f t="shared" si="108"/>
        <v>0.5463128791843748</v>
      </c>
      <c r="AU402" s="62">
        <f t="shared" si="109"/>
        <v>-0.1020787316893092</v>
      </c>
      <c r="AV402" s="62">
        <f t="shared" si="110"/>
        <v>0.1966249670947814</v>
      </c>
      <c r="AW402" s="13">
        <f t="shared" si="102"/>
        <v>2.5738745944046584</v>
      </c>
      <c r="AX402" s="98">
        <f t="shared" si="101"/>
        <v>2.4411388654437913</v>
      </c>
    </row>
    <row r="403" spans="32:50" ht="12.75">
      <c r="AF403" s="98"/>
      <c r="AG403" s="94">
        <v>368</v>
      </c>
      <c r="AH403" s="62">
        <f t="shared" si="94"/>
        <v>0.40559999999999996</v>
      </c>
      <c r="AI403" s="62">
        <f t="shared" si="95"/>
        <v>0.5944</v>
      </c>
      <c r="AJ403" s="62">
        <f t="shared" si="96"/>
        <v>0.5317007169557095</v>
      </c>
      <c r="AK403" s="62">
        <f t="shared" si="97"/>
        <v>0.6895568431971364</v>
      </c>
      <c r="AL403" s="62">
        <f t="shared" si="98"/>
        <v>0.11044315680286365</v>
      </c>
      <c r="AM403" s="62">
        <f t="shared" si="103"/>
        <v>0.5944</v>
      </c>
      <c r="AN403" s="62">
        <f t="shared" si="104"/>
        <v>0.6045734454014516</v>
      </c>
      <c r="AO403" s="62">
        <f t="shared" si="99"/>
        <v>0.30457344540145165</v>
      </c>
      <c r="AP403" s="62">
        <f t="shared" si="105"/>
        <v>0.18371109574002017</v>
      </c>
      <c r="AQ403" s="62">
        <f t="shared" si="106"/>
        <v>0.05563931569327274</v>
      </c>
      <c r="AR403" s="62">
        <f t="shared" si="107"/>
        <v>0.2994482429283822</v>
      </c>
      <c r="AS403" s="139">
        <f t="shared" si="100"/>
        <v>0.49050000000000005</v>
      </c>
      <c r="AT403" s="62">
        <f t="shared" si="108"/>
        <v>0.5461393156932728</v>
      </c>
      <c r="AU403" s="62">
        <f t="shared" si="109"/>
        <v>-0.10147602637839968</v>
      </c>
      <c r="AV403" s="62">
        <f t="shared" si="110"/>
        <v>0.19797221654998248</v>
      </c>
      <c r="AW403" s="13">
        <f t="shared" si="102"/>
        <v>2.5809388814455</v>
      </c>
      <c r="AX403" s="98">
        <f t="shared" si="101"/>
        <v>2.434457224984955</v>
      </c>
    </row>
    <row r="404" spans="32:50" ht="12.75">
      <c r="AF404" s="98"/>
      <c r="AG404" s="94">
        <v>369</v>
      </c>
      <c r="AH404" s="62">
        <f t="shared" si="94"/>
        <v>0.40480000000000005</v>
      </c>
      <c r="AI404" s="62">
        <f t="shared" si="95"/>
        <v>0.5952</v>
      </c>
      <c r="AJ404" s="62">
        <f t="shared" si="96"/>
        <v>0.530540946869046</v>
      </c>
      <c r="AK404" s="62">
        <f t="shared" si="97"/>
        <v>0.6900267820889274</v>
      </c>
      <c r="AL404" s="62">
        <f t="shared" si="98"/>
        <v>0.10997321791107262</v>
      </c>
      <c r="AM404" s="62">
        <f t="shared" si="103"/>
        <v>0.5952</v>
      </c>
      <c r="AN404" s="62">
        <f t="shared" si="104"/>
        <v>0.6052744407768398</v>
      </c>
      <c r="AO404" s="62">
        <f t="shared" si="99"/>
        <v>0.3052744407768398</v>
      </c>
      <c r="AP404" s="62">
        <f t="shared" si="105"/>
        <v>0.18270630412183347</v>
      </c>
      <c r="AQ404" s="62">
        <f t="shared" si="106"/>
        <v>0.05546576947003448</v>
      </c>
      <c r="AR404" s="62">
        <f t="shared" si="107"/>
        <v>0.3001933253900047</v>
      </c>
      <c r="AS404" s="139">
        <f t="shared" si="100"/>
        <v>0.49050000000000005</v>
      </c>
      <c r="AT404" s="62">
        <f t="shared" si="108"/>
        <v>0.5459657694700345</v>
      </c>
      <c r="AU404" s="62">
        <f t="shared" si="109"/>
        <v>-0.10087636515106611</v>
      </c>
      <c r="AV404" s="62">
        <f t="shared" si="110"/>
        <v>0.19931696023893858</v>
      </c>
      <c r="AW404" s="13">
        <f t="shared" si="102"/>
        <v>2.5879487055682744</v>
      </c>
      <c r="AX404" s="98">
        <f t="shared" si="101"/>
        <v>2.4278631541887123</v>
      </c>
    </row>
    <row r="405" spans="32:50" ht="12.75">
      <c r="AF405" s="98"/>
      <c r="AG405" s="94">
        <v>370</v>
      </c>
      <c r="AH405" s="62">
        <f t="shared" si="94"/>
        <v>0.4039999999999999</v>
      </c>
      <c r="AI405" s="62">
        <f t="shared" si="95"/>
        <v>0.5960000000000001</v>
      </c>
      <c r="AJ405" s="62">
        <f t="shared" si="96"/>
        <v>0.5293819653216488</v>
      </c>
      <c r="AK405" s="62">
        <f t="shared" si="97"/>
        <v>0.6904954742791586</v>
      </c>
      <c r="AL405" s="62">
        <f t="shared" si="98"/>
        <v>0.10950452572084146</v>
      </c>
      <c r="AM405" s="62">
        <f t="shared" si="103"/>
        <v>0.5960000000000001</v>
      </c>
      <c r="AN405" s="62">
        <f t="shared" si="104"/>
        <v>0.6059762711140978</v>
      </c>
      <c r="AO405" s="62">
        <f t="shared" si="99"/>
        <v>0.3059762711140978</v>
      </c>
      <c r="AP405" s="62">
        <f t="shared" si="105"/>
        <v>0.18170586168309308</v>
      </c>
      <c r="AQ405" s="62">
        <f t="shared" si="106"/>
        <v>0.05529224170540526</v>
      </c>
      <c r="AR405" s="62">
        <f t="shared" si="107"/>
        <v>0.30093894146832995</v>
      </c>
      <c r="AS405" s="139">
        <f t="shared" si="100"/>
        <v>0.49050000000000005</v>
      </c>
      <c r="AT405" s="62">
        <f t="shared" si="108"/>
        <v>0.5457922417054053</v>
      </c>
      <c r="AU405" s="62">
        <f t="shared" si="109"/>
        <v>-0.10027973250010949</v>
      </c>
      <c r="AV405" s="62">
        <f t="shared" si="110"/>
        <v>0.20065920896822045</v>
      </c>
      <c r="AW405" s="13">
        <f t="shared" si="102"/>
        <v>2.594904719308452</v>
      </c>
      <c r="AX405" s="98">
        <f t="shared" si="101"/>
        <v>2.4213549192873907</v>
      </c>
    </row>
    <row r="406" spans="32:50" ht="12.75">
      <c r="AF406" s="98"/>
      <c r="AG406" s="94">
        <v>371</v>
      </c>
      <c r="AH406" s="62">
        <f t="shared" si="94"/>
        <v>0.4032</v>
      </c>
      <c r="AI406" s="62">
        <f t="shared" si="95"/>
        <v>0.5968</v>
      </c>
      <c r="AJ406" s="62">
        <f t="shared" si="96"/>
        <v>0.5282237691536712</v>
      </c>
      <c r="AK406" s="62">
        <f t="shared" si="97"/>
        <v>0.6909629223048079</v>
      </c>
      <c r="AL406" s="62">
        <f t="shared" si="98"/>
        <v>0.10903707769519211</v>
      </c>
      <c r="AM406" s="62">
        <f t="shared" si="103"/>
        <v>0.5968</v>
      </c>
      <c r="AN406" s="62">
        <f t="shared" si="104"/>
        <v>0.6066789301700755</v>
      </c>
      <c r="AO406" s="62">
        <f t="shared" si="99"/>
        <v>0.30667893017007547</v>
      </c>
      <c r="AP406" s="62">
        <f t="shared" si="105"/>
        <v>0.180709752333021</v>
      </c>
      <c r="AQ406" s="62">
        <f t="shared" si="106"/>
        <v>0.05511873360602546</v>
      </c>
      <c r="AR406" s="62">
        <f t="shared" si="107"/>
        <v>0.3016850864990347</v>
      </c>
      <c r="AS406" s="139">
        <f t="shared" si="100"/>
        <v>0.49050000000000005</v>
      </c>
      <c r="AT406" s="62">
        <f t="shared" si="108"/>
        <v>0.5456187336060255</v>
      </c>
      <c r="AU406" s="62">
        <f t="shared" si="109"/>
        <v>-0.09968611301634138</v>
      </c>
      <c r="AV406" s="62">
        <f t="shared" si="110"/>
        <v>0.2019989734826933</v>
      </c>
      <c r="AW406" s="13">
        <f t="shared" si="102"/>
        <v>2.6018075633307323</v>
      </c>
      <c r="AX406" s="98">
        <f t="shared" si="101"/>
        <v>2.4149308333688206</v>
      </c>
    </row>
    <row r="407" spans="32:50" ht="12.75">
      <c r="AF407" s="98"/>
      <c r="AG407" s="94">
        <v>372</v>
      </c>
      <c r="AH407" s="62">
        <f t="shared" si="94"/>
        <v>0.4024</v>
      </c>
      <c r="AI407" s="62">
        <f t="shared" si="95"/>
        <v>0.5976</v>
      </c>
      <c r="AJ407" s="62">
        <f t="shared" si="96"/>
        <v>0.5270663552201671</v>
      </c>
      <c r="AK407" s="62">
        <f t="shared" si="97"/>
        <v>0.6914291286892679</v>
      </c>
      <c r="AL407" s="62">
        <f t="shared" si="98"/>
        <v>0.10857087131073218</v>
      </c>
      <c r="AM407" s="62">
        <f t="shared" si="103"/>
        <v>0.5976000000000001</v>
      </c>
      <c r="AN407" s="62">
        <f t="shared" si="104"/>
        <v>0.6073824117449992</v>
      </c>
      <c r="AO407" s="62">
        <f t="shared" si="99"/>
        <v>0.3073824117449992</v>
      </c>
      <c r="AP407" s="62">
        <f t="shared" si="105"/>
        <v>0.17971796002212698</v>
      </c>
      <c r="AQ407" s="62">
        <f t="shared" si="106"/>
        <v>0.054945246394062335</v>
      </c>
      <c r="AR407" s="62">
        <f t="shared" si="107"/>
        <v>0.30243175585389176</v>
      </c>
      <c r="AS407" s="139">
        <f t="shared" si="100"/>
        <v>0.49050000000000005</v>
      </c>
      <c r="AT407" s="62">
        <f t="shared" si="108"/>
        <v>0.5454452463940623</v>
      </c>
      <c r="AU407" s="62">
        <f t="shared" si="109"/>
        <v>-0.0990954913877181</v>
      </c>
      <c r="AV407" s="62">
        <f t="shared" si="110"/>
        <v>0.20333626446617364</v>
      </c>
      <c r="AW407" s="13">
        <f t="shared" si="102"/>
        <v>2.6086578667330946</v>
      </c>
      <c r="AX407" s="98">
        <f t="shared" si="101"/>
        <v>2.4085892547680925</v>
      </c>
    </row>
    <row r="408" spans="32:50" ht="12.75">
      <c r="AF408" s="98"/>
      <c r="AG408" s="94">
        <v>373</v>
      </c>
      <c r="AH408" s="62">
        <f t="shared" si="94"/>
        <v>0.40159999999999996</v>
      </c>
      <c r="AI408" s="62">
        <f t="shared" si="95"/>
        <v>0.5984</v>
      </c>
      <c r="AJ408" s="62">
        <f t="shared" si="96"/>
        <v>0.5259097203909845</v>
      </c>
      <c r="AK408" s="62">
        <f t="shared" si="97"/>
        <v>0.6918940959424356</v>
      </c>
      <c r="AL408" s="62">
        <f t="shared" si="98"/>
        <v>0.10810590405756448</v>
      </c>
      <c r="AM408" s="62">
        <f t="shared" si="103"/>
        <v>0.5984000000000002</v>
      </c>
      <c r="AN408" s="62">
        <f t="shared" si="104"/>
        <v>0.608086709682183</v>
      </c>
      <c r="AO408" s="62">
        <f t="shared" si="99"/>
        <v>0.30808670968218305</v>
      </c>
      <c r="AP408" s="62">
        <f t="shared" si="105"/>
        <v>0.17873046874253615</v>
      </c>
      <c r="AQ408" s="62">
        <f t="shared" si="106"/>
        <v>0.0547717813068472</v>
      </c>
      <c r="AR408" s="62">
        <f t="shared" si="107"/>
        <v>0.30317894494055597</v>
      </c>
      <c r="AS408" s="139">
        <f t="shared" si="100"/>
        <v>0.49050000000000005</v>
      </c>
      <c r="AT408" s="62">
        <f t="shared" si="108"/>
        <v>0.5452717813068473</v>
      </c>
      <c r="AU408" s="62">
        <f t="shared" si="109"/>
        <v>-0.09850785239848815</v>
      </c>
      <c r="AV408" s="62">
        <f t="shared" si="110"/>
        <v>0.20467109254206783</v>
      </c>
      <c r="AW408" s="13">
        <f t="shared" si="102"/>
        <v>2.6154562473407204</v>
      </c>
      <c r="AX408" s="98">
        <f t="shared" si="101"/>
        <v>2.402328585526158</v>
      </c>
    </row>
    <row r="409" spans="32:50" ht="12.75">
      <c r="AF409" s="98"/>
      <c r="AG409" s="94">
        <v>374</v>
      </c>
      <c r="AH409" s="62">
        <f t="shared" si="94"/>
        <v>0.40080000000000005</v>
      </c>
      <c r="AI409" s="62">
        <f t="shared" si="95"/>
        <v>0.5992</v>
      </c>
      <c r="AJ409" s="62">
        <f t="shared" si="96"/>
        <v>0.5247538615506574</v>
      </c>
      <c r="AK409" s="62">
        <f t="shared" si="97"/>
        <v>0.6923578265608038</v>
      </c>
      <c r="AL409" s="62">
        <f t="shared" si="98"/>
        <v>0.10764217343919624</v>
      </c>
      <c r="AM409" s="62">
        <f t="shared" si="103"/>
        <v>0.5992</v>
      </c>
      <c r="AN409" s="62">
        <f t="shared" si="104"/>
        <v>0.6087918178677453</v>
      </c>
      <c r="AO409" s="62">
        <f t="shared" si="99"/>
        <v>0.3087918178677453</v>
      </c>
      <c r="AP409" s="62">
        <f t="shared" si="105"/>
        <v>0.17774726252830486</v>
      </c>
      <c r="AQ409" s="62">
        <f t="shared" si="106"/>
        <v>0.05459833959651775</v>
      </c>
      <c r="AR409" s="62">
        <f t="shared" si="107"/>
        <v>0.3039266492023529</v>
      </c>
      <c r="AS409" s="139">
        <f t="shared" si="100"/>
        <v>0.49050000000000005</v>
      </c>
      <c r="AT409" s="62">
        <f t="shared" si="108"/>
        <v>0.5450983395965178</v>
      </c>
      <c r="AU409" s="62">
        <f t="shared" si="109"/>
        <v>-0.09792318092834824</v>
      </c>
      <c r="AV409" s="62">
        <f t="shared" si="110"/>
        <v>0.20600346827400468</v>
      </c>
      <c r="AW409" s="13">
        <f t="shared" si="102"/>
        <v>2.6222033119902632</v>
      </c>
      <c r="AX409" s="98">
        <f t="shared" si="101"/>
        <v>2.3961472699119666</v>
      </c>
    </row>
    <row r="410" spans="32:50" ht="12.75">
      <c r="AF410" s="98"/>
      <c r="AG410" s="94">
        <v>375</v>
      </c>
      <c r="AH410" s="62">
        <f t="shared" si="94"/>
        <v>0.4</v>
      </c>
      <c r="AI410" s="62">
        <f t="shared" si="95"/>
        <v>0.6</v>
      </c>
      <c r="AJ410" s="62">
        <f t="shared" si="96"/>
        <v>0.5235987755982989</v>
      </c>
      <c r="AK410" s="62">
        <f t="shared" si="97"/>
        <v>0.6928203230275509</v>
      </c>
      <c r="AL410" s="62">
        <f t="shared" si="98"/>
        <v>0.10717967697244912</v>
      </c>
      <c r="AM410" s="62">
        <f t="shared" si="103"/>
        <v>0.6</v>
      </c>
      <c r="AN410" s="62">
        <f t="shared" si="104"/>
        <v>0.6094977302303254</v>
      </c>
      <c r="AO410" s="62">
        <f t="shared" si="99"/>
        <v>0.3094977302303254</v>
      </c>
      <c r="AP410" s="62">
        <f t="shared" si="105"/>
        <v>0.17676832545572824</v>
      </c>
      <c r="AQ410" s="62">
        <f t="shared" si="106"/>
        <v>0.0544249225296656</v>
      </c>
      <c r="AR410" s="62">
        <f t="shared" si="107"/>
        <v>0.30467486411806793</v>
      </c>
      <c r="AS410" s="139">
        <f t="shared" si="100"/>
        <v>0.49050000000000005</v>
      </c>
      <c r="AT410" s="62">
        <f t="shared" si="108"/>
        <v>0.5449249225296656</v>
      </c>
      <c r="AU410" s="62">
        <f t="shared" si="109"/>
        <v>-0.09734146195161071</v>
      </c>
      <c r="AV410" s="62">
        <f t="shared" si="110"/>
        <v>0.20733340216645724</v>
      </c>
      <c r="AW410" s="13">
        <f t="shared" si="102"/>
        <v>2.628899656804834</v>
      </c>
      <c r="AX410" s="98">
        <f t="shared" si="101"/>
        <v>2.390043793005083</v>
      </c>
    </row>
    <row r="411" spans="32:50" ht="12.75">
      <c r="AF411" s="98"/>
      <c r="AG411" s="94">
        <v>376</v>
      </c>
      <c r="AH411" s="62">
        <f t="shared" si="94"/>
        <v>0.3992</v>
      </c>
      <c r="AI411" s="62">
        <f t="shared" si="95"/>
        <v>0.6008</v>
      </c>
      <c r="AJ411" s="62">
        <f t="shared" si="96"/>
        <v>0.5224444594474967</v>
      </c>
      <c r="AK411" s="62">
        <f t="shared" si="97"/>
        <v>0.693281587812629</v>
      </c>
      <c r="AL411" s="62">
        <f t="shared" si="98"/>
        <v>0.10671841218737099</v>
      </c>
      <c r="AM411" s="62">
        <f t="shared" si="103"/>
        <v>0.6008</v>
      </c>
      <c r="AN411" s="62">
        <f t="shared" si="104"/>
        <v>0.6102044407408009</v>
      </c>
      <c r="AO411" s="62">
        <f t="shared" si="99"/>
        <v>0.31020444074080095</v>
      </c>
      <c r="AP411" s="62">
        <f t="shared" si="105"/>
        <v>0.1757936416436409</v>
      </c>
      <c r="AQ411" s="62">
        <f t="shared" si="106"/>
        <v>0.0542515313869891</v>
      </c>
      <c r="AR411" s="62">
        <f t="shared" si="107"/>
        <v>0.30542358520173196</v>
      </c>
      <c r="AS411" s="139">
        <f t="shared" si="100"/>
        <v>0.49050000000000005</v>
      </c>
      <c r="AT411" s="62">
        <f t="shared" si="108"/>
        <v>0.5447515313869892</v>
      </c>
      <c r="AU411" s="62">
        <f t="shared" si="109"/>
        <v>-0.09676268053638194</v>
      </c>
      <c r="AV411" s="62">
        <f t="shared" si="110"/>
        <v>0.20866090466535003</v>
      </c>
      <c r="AW411" s="13">
        <f t="shared" si="102"/>
        <v>2.6355458674600385</v>
      </c>
      <c r="AX411" s="98">
        <f t="shared" si="101"/>
        <v>2.3840166793359194</v>
      </c>
    </row>
    <row r="412" spans="32:50" ht="12.75">
      <c r="AF412" s="98"/>
      <c r="AG412" s="94">
        <v>377</v>
      </c>
      <c r="AH412" s="62">
        <f t="shared" si="94"/>
        <v>0.3984</v>
      </c>
      <c r="AI412" s="62">
        <f t="shared" si="95"/>
        <v>0.6016</v>
      </c>
      <c r="AJ412" s="62">
        <f t="shared" si="96"/>
        <v>0.5212909100262083</v>
      </c>
      <c r="AK412" s="62">
        <f t="shared" si="97"/>
        <v>0.6937416233728521</v>
      </c>
      <c r="AL412" s="62">
        <f t="shared" si="98"/>
        <v>0.10625837662714799</v>
      </c>
      <c r="AM412" s="62">
        <f t="shared" si="103"/>
        <v>0.6016</v>
      </c>
      <c r="AN412" s="62">
        <f t="shared" si="104"/>
        <v>0.6109119434120083</v>
      </c>
      <c r="AO412" s="62">
        <f t="shared" si="99"/>
        <v>0.3109119434120083</v>
      </c>
      <c r="AP412" s="62">
        <f t="shared" si="105"/>
        <v>0.17482319525370793</v>
      </c>
      <c r="AQ412" s="62">
        <f t="shared" si="106"/>
        <v>0.05407816746295144</v>
      </c>
      <c r="AR412" s="62">
        <f t="shared" si="107"/>
        <v>0.3061728080024103</v>
      </c>
      <c r="AS412" s="139">
        <f t="shared" si="100"/>
        <v>0.49050000000000005</v>
      </c>
      <c r="AT412" s="62">
        <f t="shared" si="108"/>
        <v>0.5445781674629515</v>
      </c>
      <c r="AU412" s="62">
        <f t="shared" si="109"/>
        <v>-0.09618682184375062</v>
      </c>
      <c r="AV412" s="62">
        <f t="shared" si="110"/>
        <v>0.2099859861586597</v>
      </c>
      <c r="AW412" s="13">
        <f t="shared" si="102"/>
        <v>2.642142519441476</v>
      </c>
      <c r="AX412" s="98">
        <f t="shared" si="101"/>
        <v>2.3780644915807923</v>
      </c>
    </row>
    <row r="413" spans="32:50" ht="12.75">
      <c r="AF413" s="98"/>
      <c r="AG413" s="94">
        <v>378</v>
      </c>
      <c r="AH413" s="62">
        <f t="shared" si="94"/>
        <v>0.39759999999999995</v>
      </c>
      <c r="AI413" s="62">
        <f t="shared" si="95"/>
        <v>0.6024</v>
      </c>
      <c r="AJ413" s="62">
        <f t="shared" si="96"/>
        <v>0.5201381242766574</v>
      </c>
      <c r="AK413" s="62">
        <f t="shared" si="97"/>
        <v>0.6942004321519831</v>
      </c>
      <c r="AL413" s="62">
        <f t="shared" si="98"/>
        <v>0.10579956784801692</v>
      </c>
      <c r="AM413" s="62">
        <f t="shared" si="103"/>
        <v>0.6024</v>
      </c>
      <c r="AN413" s="62">
        <f t="shared" si="104"/>
        <v>0.6116202322984641</v>
      </c>
      <c r="AO413" s="62">
        <f t="shared" si="99"/>
        <v>0.3116202322984641</v>
      </c>
      <c r="AP413" s="62">
        <f t="shared" si="105"/>
        <v>0.17385697049070706</v>
      </c>
      <c r="AQ413" s="62">
        <f t="shared" si="106"/>
        <v>0.05390483206544333</v>
      </c>
      <c r="AR413" s="62">
        <f t="shared" si="107"/>
        <v>0.3069225281039909</v>
      </c>
      <c r="AS413" s="139">
        <f t="shared" si="100"/>
        <v>0.49050000000000005</v>
      </c>
      <c r="AT413" s="62">
        <f t="shared" si="108"/>
        <v>0.5444048320654433</v>
      </c>
      <c r="AU413" s="62">
        <f t="shared" si="109"/>
        <v>-0.0956138711269856</v>
      </c>
      <c r="AV413" s="62">
        <f t="shared" si="110"/>
        <v>0.2113086569770053</v>
      </c>
      <c r="AW413" s="13">
        <f t="shared" si="102"/>
        <v>2.648690178294008</v>
      </c>
      <c r="AX413" s="98">
        <f t="shared" si="101"/>
        <v>2.3721858293092306</v>
      </c>
    </row>
    <row r="414" spans="32:50" ht="12.75">
      <c r="AF414" s="98"/>
      <c r="AG414" s="94">
        <v>379</v>
      </c>
      <c r="AH414" s="62">
        <f t="shared" si="94"/>
        <v>0.39680000000000004</v>
      </c>
      <c r="AI414" s="62">
        <f t="shared" si="95"/>
        <v>0.6032</v>
      </c>
      <c r="AJ414" s="62">
        <f t="shared" si="96"/>
        <v>0.5189860991552315</v>
      </c>
      <c r="AK414" s="62">
        <f t="shared" si="97"/>
        <v>0.6946580165808208</v>
      </c>
      <c r="AL414" s="62">
        <f t="shared" si="98"/>
        <v>0.10534198341917922</v>
      </c>
      <c r="AM414" s="62">
        <f t="shared" si="103"/>
        <v>0.6032</v>
      </c>
      <c r="AN414" s="62">
        <f t="shared" si="104"/>
        <v>0.6123293014960877</v>
      </c>
      <c r="AO414" s="62">
        <f t="shared" si="99"/>
        <v>0.3123293014960877</v>
      </c>
      <c r="AP414" s="62">
        <f t="shared" si="105"/>
        <v>0.17289495160280385</v>
      </c>
      <c r="AQ414" s="62">
        <f t="shared" si="106"/>
        <v>0.053731526515451114</v>
      </c>
      <c r="AR414" s="62">
        <f t="shared" si="107"/>
        <v>0.30767274112497095</v>
      </c>
      <c r="AS414" s="139">
        <f t="shared" si="100"/>
        <v>0.49050000000000005</v>
      </c>
      <c r="AT414" s="62">
        <f t="shared" si="108"/>
        <v>0.5442315265154511</v>
      </c>
      <c r="AU414" s="62">
        <f t="shared" si="109"/>
        <v>-0.09504381373074479</v>
      </c>
      <c r="AV414" s="62">
        <f t="shared" si="110"/>
        <v>0.21262892739422617</v>
      </c>
      <c r="AW414" s="13">
        <f t="shared" si="102"/>
        <v>2.6551893998631115</v>
      </c>
      <c r="AX414" s="98">
        <f t="shared" si="101"/>
        <v>2.366379327781105</v>
      </c>
    </row>
    <row r="415" spans="32:50" ht="12.75">
      <c r="AF415" s="98"/>
      <c r="AG415" s="94">
        <v>380</v>
      </c>
      <c r="AH415" s="62">
        <f t="shared" si="94"/>
        <v>0.396</v>
      </c>
      <c r="AI415" s="62">
        <f t="shared" si="95"/>
        <v>0.604</v>
      </c>
      <c r="AJ415" s="62">
        <f t="shared" si="96"/>
        <v>0.5178348316323791</v>
      </c>
      <c r="AK415" s="62">
        <f t="shared" si="97"/>
        <v>0.6951143790772855</v>
      </c>
      <c r="AL415" s="62">
        <f t="shared" si="98"/>
        <v>0.10488562092271458</v>
      </c>
      <c r="AM415" s="62">
        <f t="shared" si="103"/>
        <v>0.6040000000000001</v>
      </c>
      <c r="AN415" s="62">
        <f t="shared" si="104"/>
        <v>0.613039145141926</v>
      </c>
      <c r="AO415" s="62">
        <f t="shared" si="99"/>
        <v>0.31303914514192605</v>
      </c>
      <c r="AP415" s="62">
        <f t="shared" si="105"/>
        <v>0.17193712288181706</v>
      </c>
      <c r="AQ415" s="62">
        <f t="shared" si="106"/>
        <v>0.05355825214672935</v>
      </c>
      <c r="AR415" s="62">
        <f t="shared" si="107"/>
        <v>0.308423442718246</v>
      </c>
      <c r="AS415" s="139">
        <f t="shared" si="100"/>
        <v>0.49050000000000005</v>
      </c>
      <c r="AT415" s="62">
        <f t="shared" si="108"/>
        <v>0.5440582521467294</v>
      </c>
      <c r="AU415" s="62">
        <f t="shared" si="109"/>
        <v>-0.09447663509029226</v>
      </c>
      <c r="AV415" s="62">
        <f t="shared" si="110"/>
        <v>0.21394680762795376</v>
      </c>
      <c r="AW415" s="13">
        <f t="shared" si="102"/>
        <v>2.6616407305286462</v>
      </c>
      <c r="AX415" s="98">
        <f t="shared" si="101"/>
        <v>2.3606436567912157</v>
      </c>
    </row>
    <row r="416" spans="32:50" ht="12.75">
      <c r="AF416" s="98"/>
      <c r="AG416" s="94">
        <v>381</v>
      </c>
      <c r="AH416" s="62">
        <f t="shared" si="94"/>
        <v>0.3952</v>
      </c>
      <c r="AI416" s="62">
        <f t="shared" si="95"/>
        <v>0.6048</v>
      </c>
      <c r="AJ416" s="62">
        <f t="shared" si="96"/>
        <v>0.516684318692511</v>
      </c>
      <c r="AK416" s="62">
        <f t="shared" si="97"/>
        <v>0.6955695220465026</v>
      </c>
      <c r="AL416" s="62">
        <f t="shared" si="98"/>
        <v>0.10443047795349747</v>
      </c>
      <c r="AM416" s="62">
        <f t="shared" si="103"/>
        <v>0.6048</v>
      </c>
      <c r="AN416" s="62">
        <f t="shared" si="104"/>
        <v>0.6137497574138795</v>
      </c>
      <c r="AO416" s="62">
        <f t="shared" si="99"/>
        <v>0.3137497574138795</v>
      </c>
      <c r="AP416" s="62">
        <f t="shared" si="105"/>
        <v>0.17098346866347935</v>
      </c>
      <c r="AQ416" s="62">
        <f t="shared" si="106"/>
        <v>0.05338501030547921</v>
      </c>
      <c r="AR416" s="62">
        <f t="shared" si="107"/>
        <v>0.309174628570897</v>
      </c>
      <c r="AS416" s="139">
        <f t="shared" si="100"/>
        <v>0.49050000000000005</v>
      </c>
      <c r="AT416" s="62">
        <f t="shared" si="108"/>
        <v>0.5438850103054793</v>
      </c>
      <c r="AU416" s="62">
        <f t="shared" si="109"/>
        <v>-0.09391232073072768</v>
      </c>
      <c r="AV416" s="62">
        <f t="shared" si="110"/>
        <v>0.2152623078401693</v>
      </c>
      <c r="AW416" s="13">
        <f t="shared" si="102"/>
        <v>2.6680447074312976</v>
      </c>
      <c r="AX416" s="98">
        <f t="shared" si="101"/>
        <v>2.3549775195591915</v>
      </c>
    </row>
    <row r="417" spans="32:50" ht="12.75">
      <c r="AF417" s="98"/>
      <c r="AG417" s="94">
        <v>382</v>
      </c>
      <c r="AH417" s="62">
        <f t="shared" si="94"/>
        <v>0.3944</v>
      </c>
      <c r="AI417" s="62">
        <f t="shared" si="95"/>
        <v>0.6056</v>
      </c>
      <c r="AJ417" s="62">
        <f t="shared" si="96"/>
        <v>0.515534557333898</v>
      </c>
      <c r="AK417" s="62">
        <f t="shared" si="97"/>
        <v>0.6960234478808887</v>
      </c>
      <c r="AL417" s="62">
        <f t="shared" si="98"/>
        <v>0.10397655211911139</v>
      </c>
      <c r="AM417" s="62">
        <f t="shared" si="103"/>
        <v>0.6056000000000001</v>
      </c>
      <c r="AN417" s="62">
        <f t="shared" si="104"/>
        <v>0.6144611325304299</v>
      </c>
      <c r="AO417" s="62">
        <f t="shared" si="99"/>
        <v>0.3144611325304299</v>
      </c>
      <c r="AP417" s="62">
        <f t="shared" si="105"/>
        <v>0.17003397332768538</v>
      </c>
      <c r="AQ417" s="62">
        <f t="shared" si="106"/>
        <v>0.05321180235003035</v>
      </c>
      <c r="AR417" s="62">
        <f t="shared" si="107"/>
        <v>0.30992629440397906</v>
      </c>
      <c r="AS417" s="139">
        <f t="shared" si="100"/>
        <v>0.49050000000000005</v>
      </c>
      <c r="AT417" s="62">
        <f t="shared" si="108"/>
        <v>0.5437118023500304</v>
      </c>
      <c r="AU417" s="62">
        <f t="shared" si="109"/>
        <v>-0.09335085626622178</v>
      </c>
      <c r="AV417" s="62">
        <f t="shared" si="110"/>
        <v>0.2165754381377573</v>
      </c>
      <c r="AW417" s="13">
        <f t="shared" si="102"/>
        <v>2.6744018586920215</v>
      </c>
      <c r="AX417" s="98">
        <f t="shared" si="101"/>
        <v>2.3493796516625682</v>
      </c>
    </row>
    <row r="418" spans="32:50" ht="12.75">
      <c r="AF418" s="98"/>
      <c r="AG418" s="94">
        <v>383</v>
      </c>
      <c r="AH418" s="62">
        <f t="shared" si="94"/>
        <v>0.39359999999999995</v>
      </c>
      <c r="AI418" s="62">
        <f t="shared" si="95"/>
        <v>0.6064</v>
      </c>
      <c r="AJ418" s="62">
        <f t="shared" si="96"/>
        <v>0.5143855445685739</v>
      </c>
      <c r="AK418" s="62">
        <f t="shared" si="97"/>
        <v>0.6964761589602333</v>
      </c>
      <c r="AL418" s="62">
        <f t="shared" si="98"/>
        <v>0.10352384103976675</v>
      </c>
      <c r="AM418" s="62">
        <f t="shared" si="103"/>
        <v>0.6064</v>
      </c>
      <c r="AN418" s="62">
        <f t="shared" si="104"/>
        <v>0.6151732647503685</v>
      </c>
      <c r="AO418" s="62">
        <f t="shared" si="99"/>
        <v>0.3151732647503685</v>
      </c>
      <c r="AP418" s="62">
        <f t="shared" si="105"/>
        <v>0.16908862129873695</v>
      </c>
      <c r="AQ418" s="62">
        <f t="shared" si="106"/>
        <v>0.05303862965052876</v>
      </c>
      <c r="AR418" s="62">
        <f t="shared" si="107"/>
        <v>0.3106784359723087</v>
      </c>
      <c r="AS418" s="139">
        <f t="shared" si="100"/>
        <v>0.49050000000000005</v>
      </c>
      <c r="AT418" s="62">
        <f t="shared" si="108"/>
        <v>0.5435386296505288</v>
      </c>
      <c r="AU418" s="62">
        <f t="shared" si="109"/>
        <v>-0.0927922273992645</v>
      </c>
      <c r="AV418" s="62">
        <f t="shared" si="110"/>
        <v>0.2178862085730442</v>
      </c>
      <c r="AW418" s="13">
        <f t="shared" si="102"/>
        <v>2.6807127036246925</v>
      </c>
      <c r="AX418" s="98">
        <f t="shared" si="101"/>
        <v>2.343848820011132</v>
      </c>
    </row>
    <row r="419" spans="32:50" ht="12.75">
      <c r="AF419" s="98"/>
      <c r="AG419" s="94">
        <v>384</v>
      </c>
      <c r="AH419" s="62">
        <f t="shared" si="94"/>
        <v>0.39280000000000004</v>
      </c>
      <c r="AI419" s="62">
        <f t="shared" si="95"/>
        <v>0.6072</v>
      </c>
      <c r="AJ419" s="62">
        <f t="shared" si="96"/>
        <v>0.5132372774222359</v>
      </c>
      <c r="AK419" s="62">
        <f t="shared" si="97"/>
        <v>0.6969276576517824</v>
      </c>
      <c r="AL419" s="62">
        <f t="shared" si="98"/>
        <v>0.1030723423482176</v>
      </c>
      <c r="AM419" s="62">
        <f t="shared" si="103"/>
        <v>0.6072</v>
      </c>
      <c r="AN419" s="62">
        <f t="shared" si="104"/>
        <v>0.6158861483725284</v>
      </c>
      <c r="AO419" s="62">
        <f t="shared" si="99"/>
        <v>0.31588614837252843</v>
      </c>
      <c r="AP419" s="62">
        <f t="shared" si="105"/>
        <v>0.16814739704557682</v>
      </c>
      <c r="AQ419" s="62">
        <f t="shared" si="106"/>
        <v>0.05286549358862867</v>
      </c>
      <c r="AR419" s="62">
        <f t="shared" si="107"/>
        <v>0.3114310490642539</v>
      </c>
      <c r="AS419" s="139">
        <f t="shared" si="100"/>
        <v>0.49050000000000005</v>
      </c>
      <c r="AT419" s="62">
        <f t="shared" si="108"/>
        <v>0.5433654935886287</v>
      </c>
      <c r="AU419" s="62">
        <f t="shared" si="109"/>
        <v>-0.09223641991991993</v>
      </c>
      <c r="AV419" s="62">
        <f t="shared" si="110"/>
        <v>0.21919462914433396</v>
      </c>
      <c r="AW419" s="13">
        <f t="shared" si="102"/>
        <v>2.6869777529422874</v>
      </c>
      <c r="AX419" s="98">
        <f t="shared" si="101"/>
        <v>2.3383838218605977</v>
      </c>
    </row>
    <row r="420" spans="32:50" ht="12.75">
      <c r="AF420" s="98"/>
      <c r="AG420" s="94">
        <v>385</v>
      </c>
      <c r="AH420" s="62">
        <f aca="true" t="shared" si="111" ref="AH420:AH483">$AC$38-AI420</f>
        <v>0.392</v>
      </c>
      <c r="AI420" s="62">
        <f aca="true" t="shared" si="112" ref="AI420:AI483">$AC$45+AG420*$AI$33</f>
        <v>0.608</v>
      </c>
      <c r="AJ420" s="62">
        <f aca="true" t="shared" si="113" ref="AJ420:AJ483">ASIN(AH420/$AC$53)</f>
        <v>0.5120897529341478</v>
      </c>
      <c r="AK420" s="62">
        <f aca="true" t="shared" si="114" ref="AK420:AK483">$AC$53*COS(AJ420)</f>
        <v>0.6973779463103204</v>
      </c>
      <c r="AL420" s="62">
        <f aca="true" t="shared" si="115" ref="AL420:AL483">$AC$53-AK420</f>
        <v>0.1026220536896797</v>
      </c>
      <c r="AM420" s="62">
        <f t="shared" si="103"/>
        <v>0.6079999999999999</v>
      </c>
      <c r="AN420" s="62">
        <f t="shared" si="104"/>
        <v>0.6165997777355157</v>
      </c>
      <c r="AO420" s="62">
        <f aca="true" t="shared" si="116" ref="AO420:AO483">$AC$44*(AN420-$AC$45)</f>
        <v>0.3165997777355157</v>
      </c>
      <c r="AP420" s="62">
        <f t="shared" si="105"/>
        <v>0.167210285082017</v>
      </c>
      <c r="AQ420" s="62">
        <f t="shared" si="106"/>
        <v>0.05269239555718922</v>
      </c>
      <c r="AR420" s="62">
        <f t="shared" si="107"/>
        <v>0.3121841295015213</v>
      </c>
      <c r="AS420" s="139">
        <f aca="true" t="shared" si="117" ref="AS420:AS483">$AC$40*$AC$37</f>
        <v>0.49050000000000005</v>
      </c>
      <c r="AT420" s="62">
        <f t="shared" si="108"/>
        <v>0.5431923955571892</v>
      </c>
      <c r="AU420" s="62">
        <f t="shared" si="109"/>
        <v>-0.09168341970509147</v>
      </c>
      <c r="AV420" s="62">
        <f t="shared" si="110"/>
        <v>0.22050070979642983</v>
      </c>
      <c r="AW420" s="13">
        <f t="shared" si="102"/>
        <v>2.6931975089567755</v>
      </c>
      <c r="AX420" s="98">
        <f aca="true" t="shared" si="118" ref="AX420:AX483">2*PI()/AW420</f>
        <v>2.3329834838639116</v>
      </c>
    </row>
    <row r="421" spans="32:50" ht="12.75">
      <c r="AF421" s="98"/>
      <c r="AG421" s="94">
        <v>386</v>
      </c>
      <c r="AH421" s="62">
        <f t="shared" si="111"/>
        <v>0.3912</v>
      </c>
      <c r="AI421" s="62">
        <f t="shared" si="112"/>
        <v>0.6088</v>
      </c>
      <c r="AJ421" s="62">
        <f t="shared" si="113"/>
        <v>0.5109429681570437</v>
      </c>
      <c r="AK421" s="62">
        <f t="shared" si="114"/>
        <v>0.6978270272782505</v>
      </c>
      <c r="AL421" s="62">
        <f t="shared" si="115"/>
        <v>0.10217297272174952</v>
      </c>
      <c r="AM421" s="62">
        <f t="shared" si="103"/>
        <v>0.6088</v>
      </c>
      <c r="AN421" s="62">
        <f t="shared" si="104"/>
        <v>0.6173141472174434</v>
      </c>
      <c r="AO421" s="62">
        <f t="shared" si="116"/>
        <v>0.3173141472174434</v>
      </c>
      <c r="AP421" s="62">
        <f t="shared" si="105"/>
        <v>0.1662772699669592</v>
      </c>
      <c r="AQ421" s="62">
        <f t="shared" si="106"/>
        <v>0.05251933695997587</v>
      </c>
      <c r="AR421" s="62">
        <f t="shared" si="107"/>
        <v>0.31293767313894605</v>
      </c>
      <c r="AS421" s="139">
        <f t="shared" si="117"/>
        <v>0.49050000000000005</v>
      </c>
      <c r="AT421" s="62">
        <f t="shared" si="108"/>
        <v>0.543019336959976</v>
      </c>
      <c r="AU421" s="62">
        <f t="shared" si="109"/>
        <v>-0.09113321271779588</v>
      </c>
      <c r="AV421" s="62">
        <f t="shared" si="110"/>
        <v>0.22180446042115015</v>
      </c>
      <c r="AW421" s="13">
        <f aca="true" t="shared" si="119" ref="AW421:AW484">SQRT(ABS(AV421/($AC$40*AI421)))</f>
        <v>2.699372465772998</v>
      </c>
      <c r="AX421" s="98">
        <f t="shared" si="118"/>
        <v>2.3276466611584556</v>
      </c>
    </row>
    <row r="422" spans="32:50" ht="12.75">
      <c r="AF422" s="98"/>
      <c r="AG422" s="94">
        <v>387</v>
      </c>
      <c r="AH422" s="62">
        <f t="shared" si="111"/>
        <v>0.39039999999999997</v>
      </c>
      <c r="AI422" s="62">
        <f t="shared" si="112"/>
        <v>0.6096</v>
      </c>
      <c r="AJ422" s="62">
        <f t="shared" si="113"/>
        <v>0.5097969201570322</v>
      </c>
      <c r="AK422" s="62">
        <f t="shared" si="114"/>
        <v>0.698274902885676</v>
      </c>
      <c r="AL422" s="62">
        <f t="shared" si="115"/>
        <v>0.10172509711432409</v>
      </c>
      <c r="AM422" s="62">
        <f t="shared" si="103"/>
        <v>0.6096</v>
      </c>
      <c r="AN422" s="62">
        <f t="shared" si="104"/>
        <v>0.6180292512356667</v>
      </c>
      <c r="AO422" s="62">
        <f t="shared" si="116"/>
        <v>0.31802925123566667</v>
      </c>
      <c r="AP422" s="62">
        <f t="shared" si="105"/>
        <v>0.1653483363046087</v>
      </c>
      <c r="AQ422" s="62">
        <f t="shared" si="106"/>
        <v>0.0523463192113664</v>
      </c>
      <c r="AR422" s="62">
        <f t="shared" si="107"/>
        <v>0.31369167586428004</v>
      </c>
      <c r="AS422" s="139">
        <f t="shared" si="117"/>
        <v>0.49050000000000005</v>
      </c>
      <c r="AT422" s="62">
        <f t="shared" si="108"/>
        <v>0.5428463192113664</v>
      </c>
      <c r="AU422" s="62">
        <f t="shared" si="109"/>
        <v>-0.09058578500644622</v>
      </c>
      <c r="AV422" s="62">
        <f t="shared" si="110"/>
        <v>0.22310589085783383</v>
      </c>
      <c r="AW422" s="13">
        <f t="shared" si="119"/>
        <v>2.705503109476729</v>
      </c>
      <c r="AX422" s="98">
        <f t="shared" si="118"/>
        <v>2.322372236487585</v>
      </c>
    </row>
    <row r="423" spans="32:50" ht="12.75">
      <c r="AF423" s="98"/>
      <c r="AG423" s="94">
        <v>388</v>
      </c>
      <c r="AH423" s="62">
        <f t="shared" si="111"/>
        <v>0.38959999999999995</v>
      </c>
      <c r="AI423" s="62">
        <f t="shared" si="112"/>
        <v>0.6104</v>
      </c>
      <c r="AJ423" s="62">
        <f t="shared" si="113"/>
        <v>0.5086516060135016</v>
      </c>
      <c r="AK423" s="62">
        <f t="shared" si="114"/>
        <v>0.6987215754504795</v>
      </c>
      <c r="AL423" s="62">
        <f t="shared" si="115"/>
        <v>0.10127842454952052</v>
      </c>
      <c r="AM423" s="62">
        <f aca="true" t="shared" si="120" ref="AM423:AM434">$AC$38-$AC$53*SIN(AJ423)</f>
        <v>0.6104</v>
      </c>
      <c r="AN423" s="62">
        <f aca="true" t="shared" si="121" ref="AN423:AN434">SQRT(AL423^2+AM423^2)</f>
        <v>0.6187450842465199</v>
      </c>
      <c r="AO423" s="62">
        <f t="shared" si="116"/>
        <v>0.31874508424651987</v>
      </c>
      <c r="AP423" s="62">
        <f aca="true" t="shared" si="122" ref="AP423:AP434">ASIN(AL423/AN423)</f>
        <v>0.16442346874467906</v>
      </c>
      <c r="AQ423" s="62">
        <f aca="true" t="shared" si="123" ref="AQ423:AQ434">AO423*SIN(AP423)</f>
        <v>0.052173343736061036</v>
      </c>
      <c r="AR423" s="62">
        <f aca="true" t="shared" si="124" ref="AR423:AR434">AO423*COS(AP423)</f>
        <v>0.3144461335979819</v>
      </c>
      <c r="AS423" s="139">
        <f t="shared" si="117"/>
        <v>0.49050000000000005</v>
      </c>
      <c r="AT423" s="62">
        <f aca="true" t="shared" si="125" ref="AT423:AT434">AS423+AQ423</f>
        <v>0.5426733437360611</v>
      </c>
      <c r="AU423" s="62">
        <f aca="true" t="shared" si="126" ref="AU423:AU434">-AT423*TAN(AP423)</f>
        <v>-0.09004112270414265</v>
      </c>
      <c r="AV423" s="62">
        <f aca="true" t="shared" si="127" ref="AV423:AV434">AR423+AU423</f>
        <v>0.22440501089383924</v>
      </c>
      <c r="AW423" s="13">
        <f t="shared" si="119"/>
        <v>2.7115899183171557</v>
      </c>
      <c r="AX423" s="98">
        <f t="shared" si="118"/>
        <v>2.3171591193549665</v>
      </c>
    </row>
    <row r="424" spans="32:50" ht="12.75">
      <c r="AF424" s="98"/>
      <c r="AG424" s="94">
        <v>389</v>
      </c>
      <c r="AH424" s="62">
        <f t="shared" si="111"/>
        <v>0.38880000000000003</v>
      </c>
      <c r="AI424" s="62">
        <f t="shared" si="112"/>
        <v>0.6112</v>
      </c>
      <c r="AJ424" s="62">
        <f t="shared" si="113"/>
        <v>0.5075070228190262</v>
      </c>
      <c r="AK424" s="62">
        <f t="shared" si="114"/>
        <v>0.6991670472784026</v>
      </c>
      <c r="AL424" s="62">
        <f t="shared" si="115"/>
        <v>0.10083295272159742</v>
      </c>
      <c r="AM424" s="62">
        <f t="shared" si="120"/>
        <v>0.6112</v>
      </c>
      <c r="AN424" s="62">
        <f t="shared" si="121"/>
        <v>0.6194616407450552</v>
      </c>
      <c r="AO424" s="62">
        <f t="shared" si="116"/>
        <v>0.3194616407450552</v>
      </c>
      <c r="AP424" s="62">
        <f t="shared" si="122"/>
        <v>0.1635026519825918</v>
      </c>
      <c r="AQ424" s="62">
        <f t="shared" si="123"/>
        <v>0.05200041196879748</v>
      </c>
      <c r="AR424" s="62">
        <f t="shared" si="124"/>
        <v>0.3152010422930071</v>
      </c>
      <c r="AS424" s="139">
        <f t="shared" si="117"/>
        <v>0.49050000000000005</v>
      </c>
      <c r="AT424" s="62">
        <f t="shared" si="125"/>
        <v>0.5425004119687975</v>
      </c>
      <c r="AU424" s="62">
        <f t="shared" si="126"/>
        <v>-0.08949921202797267</v>
      </c>
      <c r="AV424" s="62">
        <f t="shared" si="127"/>
        <v>0.22570183026503443</v>
      </c>
      <c r="AW424" s="13">
        <f t="shared" si="119"/>
        <v>2.7176333628839684</v>
      </c>
      <c r="AX424" s="98">
        <f t="shared" si="118"/>
        <v>2.312006245210293</v>
      </c>
    </row>
    <row r="425" spans="32:50" ht="12.75">
      <c r="AF425" s="98"/>
      <c r="AG425" s="94">
        <v>390</v>
      </c>
      <c r="AH425" s="62">
        <f t="shared" si="111"/>
        <v>0.388</v>
      </c>
      <c r="AI425" s="62">
        <f t="shared" si="112"/>
        <v>0.612</v>
      </c>
      <c r="AJ425" s="62">
        <f t="shared" si="113"/>
        <v>0.5063631676792727</v>
      </c>
      <c r="AK425" s="62">
        <f t="shared" si="114"/>
        <v>0.6996113206631236</v>
      </c>
      <c r="AL425" s="62">
        <f t="shared" si="115"/>
        <v>0.10038867933687645</v>
      </c>
      <c r="AM425" s="62">
        <f t="shared" si="120"/>
        <v>0.6119999999999999</v>
      </c>
      <c r="AN425" s="62">
        <f t="shared" si="121"/>
        <v>0.6201789152647823</v>
      </c>
      <c r="AO425" s="62">
        <f t="shared" si="116"/>
        <v>0.3201789152647823</v>
      </c>
      <c r="AP425" s="62">
        <f t="shared" si="122"/>
        <v>0.16258587075966835</v>
      </c>
      <c r="AQ425" s="62">
        <f t="shared" si="123"/>
        <v>0.051827525354070064</v>
      </c>
      <c r="AR425" s="62">
        <f t="shared" si="124"/>
        <v>0.31595639793459773</v>
      </c>
      <c r="AS425" s="139">
        <f t="shared" si="117"/>
        <v>0.49050000000000005</v>
      </c>
      <c r="AT425" s="62">
        <f t="shared" si="125"/>
        <v>0.5423275253540701</v>
      </c>
      <c r="AU425" s="62">
        <f t="shared" si="126"/>
        <v>-0.08896003927831944</v>
      </c>
      <c r="AV425" s="62">
        <f t="shared" si="127"/>
        <v>0.2269963586562783</v>
      </c>
      <c r="AW425" s="13">
        <f t="shared" si="119"/>
        <v>2.7236339062792436</v>
      </c>
      <c r="AX425" s="98">
        <f t="shared" si="118"/>
        <v>2.3069125746650165</v>
      </c>
    </row>
    <row r="426" spans="32:50" ht="12.75">
      <c r="AF426" s="98"/>
      <c r="AG426" s="94">
        <v>391</v>
      </c>
      <c r="AH426" s="62">
        <f t="shared" si="111"/>
        <v>0.3872</v>
      </c>
      <c r="AI426" s="62">
        <f t="shared" si="112"/>
        <v>0.6128</v>
      </c>
      <c r="AJ426" s="62">
        <f t="shared" si="113"/>
        <v>0.505220037712908</v>
      </c>
      <c r="AK426" s="62">
        <f t="shared" si="114"/>
        <v>0.7000543978863357</v>
      </c>
      <c r="AL426" s="62">
        <f t="shared" si="115"/>
        <v>0.09994560211366432</v>
      </c>
      <c r="AM426" s="62">
        <f t="shared" si="120"/>
        <v>0.6128</v>
      </c>
      <c r="AN426" s="62">
        <f t="shared" si="121"/>
        <v>0.6208969023774099</v>
      </c>
      <c r="AO426" s="62">
        <f t="shared" si="116"/>
        <v>0.3208969023774099</v>
      </c>
      <c r="AP426" s="62">
        <f t="shared" si="122"/>
        <v>0.16167310986331457</v>
      </c>
      <c r="AQ426" s="62">
        <f t="shared" si="123"/>
        <v>0.05165468534585312</v>
      </c>
      <c r="AR426" s="62">
        <f t="shared" si="124"/>
        <v>0.31671219654007304</v>
      </c>
      <c r="AS426" s="139">
        <f t="shared" si="117"/>
        <v>0.49050000000000005</v>
      </c>
      <c r="AT426" s="62">
        <f t="shared" si="125"/>
        <v>0.5421546853458532</v>
      </c>
      <c r="AU426" s="62">
        <f t="shared" si="126"/>
        <v>-0.08842359083817806</v>
      </c>
      <c r="AV426" s="62">
        <f t="shared" si="127"/>
        <v>0.22828860570189496</v>
      </c>
      <c r="AW426" s="13">
        <f t="shared" si="119"/>
        <v>2.729592004284334</v>
      </c>
      <c r="AX426" s="98">
        <f t="shared" si="118"/>
        <v>2.301877092736781</v>
      </c>
    </row>
    <row r="427" spans="32:50" ht="12.75">
      <c r="AF427" s="98"/>
      <c r="AG427" s="94">
        <v>392</v>
      </c>
      <c r="AH427" s="62">
        <f t="shared" si="111"/>
        <v>0.3864000000000001</v>
      </c>
      <c r="AI427" s="62">
        <f t="shared" si="112"/>
        <v>0.6135999999999999</v>
      </c>
      <c r="AJ427" s="62">
        <f t="shared" si="113"/>
        <v>0.5040776300515083</v>
      </c>
      <c r="AK427" s="62">
        <f t="shared" si="114"/>
        <v>0.7004962812178235</v>
      </c>
      <c r="AL427" s="62">
        <f t="shared" si="115"/>
        <v>0.09950371878217656</v>
      </c>
      <c r="AM427" s="62">
        <f t="shared" si="120"/>
        <v>0.6135999999999999</v>
      </c>
      <c r="AN427" s="62">
        <f t="shared" si="121"/>
        <v>0.6216155966925881</v>
      </c>
      <c r="AO427" s="62">
        <f t="shared" si="116"/>
        <v>0.32161559669258816</v>
      </c>
      <c r="AP427" s="62">
        <f t="shared" si="122"/>
        <v>0.16076435412720086</v>
      </c>
      <c r="AQ427" s="62">
        <f t="shared" si="123"/>
        <v>0.051481893407329275</v>
      </c>
      <c r="AR427" s="62">
        <f t="shared" si="124"/>
        <v>0.3174684341586198</v>
      </c>
      <c r="AS427" s="139">
        <f t="shared" si="117"/>
        <v>0.49050000000000005</v>
      </c>
      <c r="AT427" s="62">
        <f t="shared" si="125"/>
        <v>0.5419818934073293</v>
      </c>
      <c r="AU427" s="62">
        <f t="shared" si="126"/>
        <v>-0.08788985317248124</v>
      </c>
      <c r="AV427" s="62">
        <f t="shared" si="127"/>
        <v>0.22957858098613856</v>
      </c>
      <c r="AW427" s="13">
        <f t="shared" si="119"/>
        <v>2.7355081055219146</v>
      </c>
      <c r="AX427" s="98">
        <f t="shared" si="118"/>
        <v>2.296898808121353</v>
      </c>
    </row>
    <row r="428" spans="32:50" ht="12.75">
      <c r="AF428" s="98"/>
      <c r="AG428" s="94">
        <v>393</v>
      </c>
      <c r="AH428" s="62">
        <f t="shared" si="111"/>
        <v>0.38559999999999994</v>
      </c>
      <c r="AI428" s="62">
        <f t="shared" si="112"/>
        <v>0.6144000000000001</v>
      </c>
      <c r="AJ428" s="62">
        <f t="shared" si="113"/>
        <v>0.5029359418394671</v>
      </c>
      <c r="AK428" s="62">
        <f t="shared" si="114"/>
        <v>0.7009369729155397</v>
      </c>
      <c r="AL428" s="62">
        <f t="shared" si="115"/>
        <v>0.09906302708446035</v>
      </c>
      <c r="AM428" s="62">
        <f t="shared" si="120"/>
        <v>0.6144000000000001</v>
      </c>
      <c r="AN428" s="62">
        <f t="shared" si="121"/>
        <v>0.6223349928576543</v>
      </c>
      <c r="AO428" s="62">
        <f t="shared" si="116"/>
        <v>0.32233499285765427</v>
      </c>
      <c r="AP428" s="62">
        <f t="shared" si="122"/>
        <v>0.15985958843143197</v>
      </c>
      <c r="AQ428" s="62">
        <f t="shared" si="123"/>
        <v>0.05130915101062102</v>
      </c>
      <c r="AR428" s="62">
        <f t="shared" si="124"/>
        <v>0.3182251068710848</v>
      </c>
      <c r="AS428" s="139">
        <f t="shared" si="117"/>
        <v>0.49050000000000005</v>
      </c>
      <c r="AT428" s="62">
        <f t="shared" si="125"/>
        <v>0.5418091510106211</v>
      </c>
      <c r="AU428" s="62">
        <f t="shared" si="126"/>
        <v>-0.08735881282743102</v>
      </c>
      <c r="AV428" s="62">
        <f t="shared" si="127"/>
        <v>0.23086629404365377</v>
      </c>
      <c r="AW428" s="13">
        <f t="shared" si="119"/>
        <v>2.7413826516133883</v>
      </c>
      <c r="AX428" s="98">
        <f t="shared" si="118"/>
        <v>2.2919767524908417</v>
      </c>
    </row>
    <row r="429" spans="32:50" ht="12.75">
      <c r="AF429" s="98"/>
      <c r="AG429" s="94">
        <v>394</v>
      </c>
      <c r="AH429" s="62">
        <f t="shared" si="111"/>
        <v>0.38480000000000003</v>
      </c>
      <c r="AI429" s="62">
        <f t="shared" si="112"/>
        <v>0.6152</v>
      </c>
      <c r="AJ429" s="62">
        <f t="shared" si="113"/>
        <v>0.501794970233907</v>
      </c>
      <c r="AK429" s="62">
        <f t="shared" si="114"/>
        <v>0.7013764752256808</v>
      </c>
      <c r="AL429" s="62">
        <f t="shared" si="115"/>
        <v>0.09862352477431924</v>
      </c>
      <c r="AM429" s="62">
        <f t="shared" si="120"/>
        <v>0.6152</v>
      </c>
      <c r="AN429" s="62">
        <f t="shared" si="121"/>
        <v>0.6230550855573773</v>
      </c>
      <c r="AO429" s="62">
        <f t="shared" si="116"/>
        <v>0.32305508555737733</v>
      </c>
      <c r="AP429" s="62">
        <f t="shared" si="122"/>
        <v>0.15895879770271348</v>
      </c>
      <c r="AQ429" s="62">
        <f t="shared" si="123"/>
        <v>0.051136459636527194</v>
      </c>
      <c r="AR429" s="62">
        <f t="shared" si="124"/>
        <v>0.31898221078976524</v>
      </c>
      <c r="AS429" s="139">
        <f t="shared" si="117"/>
        <v>0.49050000000000005</v>
      </c>
      <c r="AT429" s="62">
        <f t="shared" si="125"/>
        <v>0.5416364596365273</v>
      </c>
      <c r="AU429" s="62">
        <f t="shared" si="126"/>
        <v>-0.08683045642984007</v>
      </c>
      <c r="AV429" s="62">
        <f t="shared" si="127"/>
        <v>0.2321517543599252</v>
      </c>
      <c r="AW429" s="13">
        <f t="shared" si="119"/>
        <v>2.747216077331784</v>
      </c>
      <c r="AX429" s="98">
        <f t="shared" si="118"/>
        <v>2.287109979817128</v>
      </c>
    </row>
    <row r="430" spans="32:50" ht="12.75">
      <c r="AF430" s="98"/>
      <c r="AG430" s="94">
        <v>395</v>
      </c>
      <c r="AH430" s="62">
        <f t="shared" si="111"/>
        <v>0.384</v>
      </c>
      <c r="AI430" s="62">
        <f t="shared" si="112"/>
        <v>0.616</v>
      </c>
      <c r="AJ430" s="62">
        <f t="shared" si="113"/>
        <v>0.5006547124045881</v>
      </c>
      <c r="AK430" s="62">
        <f t="shared" si="114"/>
        <v>0.701814790382762</v>
      </c>
      <c r="AL430" s="62">
        <f t="shared" si="115"/>
        <v>0.09818520961723809</v>
      </c>
      <c r="AM430" s="62">
        <f t="shared" si="120"/>
        <v>0.616</v>
      </c>
      <c r="AN430" s="62">
        <f t="shared" si="121"/>
        <v>0.6237758695137068</v>
      </c>
      <c r="AO430" s="62">
        <f t="shared" si="116"/>
        <v>0.3237758695137068</v>
      </c>
      <c r="AP430" s="62">
        <f t="shared" si="122"/>
        <v>0.1580619669145103</v>
      </c>
      <c r="AQ430" s="62">
        <f t="shared" si="123"/>
        <v>0.050963820774263334</v>
      </c>
      <c r="AR430" s="62">
        <f t="shared" si="124"/>
        <v>0.31973974205820216</v>
      </c>
      <c r="AS430" s="139">
        <f t="shared" si="117"/>
        <v>0.49050000000000005</v>
      </c>
      <c r="AT430" s="62">
        <f t="shared" si="125"/>
        <v>0.5414638207742634</v>
      </c>
      <c r="AU430" s="62">
        <f t="shared" si="126"/>
        <v>-0.08630477068648</v>
      </c>
      <c r="AV430" s="62">
        <f t="shared" si="127"/>
        <v>0.23343497137172214</v>
      </c>
      <c r="AW430" s="13">
        <f t="shared" si="119"/>
        <v>2.753008810750322</v>
      </c>
      <c r="AX430" s="98">
        <f t="shared" si="118"/>
        <v>2.282297565719424</v>
      </c>
    </row>
    <row r="431" spans="32:50" ht="12.75">
      <c r="AF431" s="98"/>
      <c r="AG431" s="94">
        <v>396</v>
      </c>
      <c r="AH431" s="62">
        <f t="shared" si="111"/>
        <v>0.3832</v>
      </c>
      <c r="AI431" s="62">
        <f t="shared" si="112"/>
        <v>0.6168</v>
      </c>
      <c r="AJ431" s="62">
        <f t="shared" si="113"/>
        <v>0.49951516553382247</v>
      </c>
      <c r="AK431" s="62">
        <f t="shared" si="114"/>
        <v>0.7022519206096912</v>
      </c>
      <c r="AL431" s="62">
        <f t="shared" si="115"/>
        <v>0.09774807939030883</v>
      </c>
      <c r="AM431" s="62">
        <f t="shared" si="120"/>
        <v>0.6168</v>
      </c>
      <c r="AN431" s="62">
        <f t="shared" si="121"/>
        <v>0.6244973394855211</v>
      </c>
      <c r="AO431" s="62">
        <f t="shared" si="116"/>
        <v>0.3244973394855211</v>
      </c>
      <c r="AP431" s="62">
        <f t="shared" si="122"/>
        <v>0.15716908108719946</v>
      </c>
      <c r="AQ431" s="62">
        <f t="shared" si="123"/>
        <v>0.05079123592120622</v>
      </c>
      <c r="AR431" s="62">
        <f t="shared" si="124"/>
        <v>0.32049769685097257</v>
      </c>
      <c r="AS431" s="139">
        <f t="shared" si="117"/>
        <v>0.49050000000000005</v>
      </c>
      <c r="AT431" s="62">
        <f t="shared" si="125"/>
        <v>0.5412912359212063</v>
      </c>
      <c r="AU431" s="62">
        <f t="shared" si="126"/>
        <v>-0.08578174238343783</v>
      </c>
      <c r="AV431" s="62">
        <f t="shared" si="127"/>
        <v>0.23471595446753474</v>
      </c>
      <c r="AW431" s="13">
        <f t="shared" si="119"/>
        <v>2.7587612733867966</v>
      </c>
      <c r="AX431" s="98">
        <f t="shared" si="118"/>
        <v>2.2775386068349532</v>
      </c>
    </row>
    <row r="432" spans="32:50" ht="12.75">
      <c r="AF432" s="98"/>
      <c r="AG432" s="94">
        <v>397</v>
      </c>
      <c r="AH432" s="62">
        <f t="shared" si="111"/>
        <v>0.3824000000000001</v>
      </c>
      <c r="AI432" s="62">
        <f t="shared" si="112"/>
        <v>0.6175999999999999</v>
      </c>
      <c r="AJ432" s="62">
        <f t="shared" si="113"/>
        <v>0.498376326816384</v>
      </c>
      <c r="AK432" s="62">
        <f t="shared" si="114"/>
        <v>0.7026878681178437</v>
      </c>
      <c r="AL432" s="62">
        <f t="shared" si="115"/>
        <v>0.09731213188215637</v>
      </c>
      <c r="AM432" s="62">
        <f t="shared" si="120"/>
        <v>0.6175999999999999</v>
      </c>
      <c r="AN432" s="62">
        <f t="shared" si="121"/>
        <v>0.6252194902683778</v>
      </c>
      <c r="AO432" s="62">
        <f t="shared" si="116"/>
        <v>0.32521949026837776</v>
      </c>
      <c r="AP432" s="62">
        <f t="shared" si="122"/>
        <v>0.15628012528821603</v>
      </c>
      <c r="AQ432" s="62">
        <f t="shared" si="123"/>
        <v>0.05061870658264207</v>
      </c>
      <c r="AR432" s="62">
        <f t="shared" si="124"/>
        <v>0.32125607137348217</v>
      </c>
      <c r="AS432" s="139">
        <f t="shared" si="117"/>
        <v>0.49050000000000005</v>
      </c>
      <c r="AT432" s="62">
        <f t="shared" si="125"/>
        <v>0.5411187065826422</v>
      </c>
      <c r="AU432" s="62">
        <f t="shared" si="126"/>
        <v>-0.08526135838547921</v>
      </c>
      <c r="AV432" s="62">
        <f t="shared" si="127"/>
        <v>0.23599471298800295</v>
      </c>
      <c r="AW432" s="13">
        <f t="shared" si="119"/>
        <v>2.7644738803439113</v>
      </c>
      <c r="AX432" s="98">
        <f t="shared" si="118"/>
        <v>2.2728322202118014</v>
      </c>
    </row>
    <row r="433" spans="32:50" ht="12.75">
      <c r="AF433" s="98"/>
      <c r="AG433" s="94">
        <v>398</v>
      </c>
      <c r="AH433" s="62">
        <f t="shared" si="111"/>
        <v>0.38159999999999994</v>
      </c>
      <c r="AI433" s="62">
        <f t="shared" si="112"/>
        <v>0.6184000000000001</v>
      </c>
      <c r="AJ433" s="62">
        <f t="shared" si="113"/>
        <v>0.4972381934594225</v>
      </c>
      <c r="AK433" s="62">
        <f t="shared" si="114"/>
        <v>0.7031226351071341</v>
      </c>
      <c r="AL433" s="62">
        <f t="shared" si="115"/>
        <v>0.09687736489286591</v>
      </c>
      <c r="AM433" s="62">
        <f t="shared" si="120"/>
        <v>0.6184000000000001</v>
      </c>
      <c r="AN433" s="62">
        <f t="shared" si="121"/>
        <v>0.6259423166942666</v>
      </c>
      <c r="AO433" s="62">
        <f t="shared" si="116"/>
        <v>0.3259423166942666</v>
      </c>
      <c r="AP433" s="62">
        <f t="shared" si="122"/>
        <v>0.1553950846321936</v>
      </c>
      <c r="AQ433" s="62">
        <f t="shared" si="123"/>
        <v>0.050446234271519355</v>
      </c>
      <c r="AR433" s="62">
        <f t="shared" si="124"/>
        <v>0.3220148618617603</v>
      </c>
      <c r="AS433" s="139">
        <f t="shared" si="117"/>
        <v>0.49050000000000005</v>
      </c>
      <c r="AT433" s="62">
        <f t="shared" si="125"/>
        <v>0.5409462342715194</v>
      </c>
      <c r="AU433" s="62">
        <f t="shared" si="126"/>
        <v>-0.08474360563541998</v>
      </c>
      <c r="AV433" s="62">
        <f t="shared" si="127"/>
        <v>0.23727125622634032</v>
      </c>
      <c r="AW433" s="13">
        <f t="shared" si="119"/>
        <v>2.7701470404457194</v>
      </c>
      <c r="AX433" s="98">
        <f t="shared" si="118"/>
        <v>2.2681775427230084</v>
      </c>
    </row>
    <row r="434" spans="32:50" ht="12.75">
      <c r="AF434" s="98"/>
      <c r="AG434" s="94">
        <v>399</v>
      </c>
      <c r="AH434" s="62">
        <f t="shared" si="111"/>
        <v>0.3808</v>
      </c>
      <c r="AI434" s="62">
        <f t="shared" si="112"/>
        <v>0.6192</v>
      </c>
      <c r="AJ434" s="62">
        <f t="shared" si="113"/>
        <v>0.4961007626823781</v>
      </c>
      <c r="AK434" s="62">
        <f t="shared" si="114"/>
        <v>0.7035562237660897</v>
      </c>
      <c r="AL434" s="62">
        <f t="shared" si="115"/>
        <v>0.09644377623391032</v>
      </c>
      <c r="AM434" s="62">
        <f t="shared" si="120"/>
        <v>0.6192</v>
      </c>
      <c r="AN434" s="62">
        <f t="shared" si="121"/>
        <v>0.6266658136313616</v>
      </c>
      <c r="AO434" s="62">
        <f t="shared" si="116"/>
        <v>0.32666581363136166</v>
      </c>
      <c r="AP434" s="62">
        <f t="shared" si="122"/>
        <v>0.15451394428109874</v>
      </c>
      <c r="AQ434" s="62">
        <f t="shared" si="123"/>
        <v>0.05027382050820495</v>
      </c>
      <c r="AR434" s="62">
        <f t="shared" si="124"/>
        <v>0.3227740645822528</v>
      </c>
      <c r="AS434" s="139">
        <f t="shared" si="117"/>
        <v>0.49050000000000005</v>
      </c>
      <c r="AT434" s="62">
        <f t="shared" si="125"/>
        <v>0.540773820508205</v>
      </c>
      <c r="AU434" s="62">
        <f t="shared" si="126"/>
        <v>-0.0842284711535047</v>
      </c>
      <c r="AV434" s="62">
        <f t="shared" si="127"/>
        <v>0.2385455934287481</v>
      </c>
      <c r="AW434" s="13">
        <f t="shared" si="119"/>
        <v>2.775781156370282</v>
      </c>
      <c r="AX434" s="98">
        <f t="shared" si="118"/>
        <v>2.263573730501046</v>
      </c>
    </row>
    <row r="435" spans="32:50" ht="12.75">
      <c r="AF435" s="98"/>
      <c r="AG435" s="94">
        <v>400</v>
      </c>
      <c r="AH435" s="62">
        <f t="shared" si="111"/>
        <v>0.38</v>
      </c>
      <c r="AI435" s="62">
        <f t="shared" si="112"/>
        <v>0.62</v>
      </c>
      <c r="AJ435" s="62">
        <f t="shared" si="113"/>
        <v>0.49496403171689457</v>
      </c>
      <c r="AK435" s="62">
        <f t="shared" si="114"/>
        <v>0.7039886362719217</v>
      </c>
      <c r="AL435" s="62">
        <f t="shared" si="115"/>
        <v>0.09601136372807839</v>
      </c>
      <c r="AM435" s="62">
        <f>$AC$38-$AC$53*SIN(AJ435)</f>
        <v>0.62</v>
      </c>
      <c r="AN435" s="62">
        <f>SQRT(AL435^2+AM435^2)</f>
        <v>0.6273899759837779</v>
      </c>
      <c r="AO435" s="62">
        <f t="shared" si="116"/>
        <v>0.3273899759837779</v>
      </c>
      <c r="AP435" s="62">
        <f>ASIN(AL435/AN435)</f>
        <v>0.15363668944435907</v>
      </c>
      <c r="AQ435" s="62">
        <f>AO435*SIN(AP435)</f>
        <v>0.05010146682024467</v>
      </c>
      <c r="AR435" s="62">
        <f>AO435*COS(AP435)</f>
        <v>0.3235336758316182</v>
      </c>
      <c r="AS435" s="139">
        <f t="shared" si="117"/>
        <v>0.49050000000000005</v>
      </c>
      <c r="AT435" s="62">
        <f>AS435+AQ435</f>
        <v>0.5406014668202447</v>
      </c>
      <c r="AU435" s="62">
        <f>-AT435*TAN(AP435)</f>
        <v>-0.08371594203679227</v>
      </c>
      <c r="AV435" s="62">
        <f>AR435+AU435</f>
        <v>0.2398177337948259</v>
      </c>
      <c r="AW435" s="13">
        <f t="shared" si="119"/>
        <v>2.7813766247786997</v>
      </c>
      <c r="AX435" s="98">
        <f t="shared" si="118"/>
        <v>2.25901995839183</v>
      </c>
    </row>
    <row r="436" spans="32:50" ht="12.75">
      <c r="AF436" s="98"/>
      <c r="AG436" s="94">
        <v>401</v>
      </c>
      <c r="AH436" s="62">
        <f t="shared" si="111"/>
        <v>0.3792</v>
      </c>
      <c r="AI436" s="62">
        <f t="shared" si="112"/>
        <v>0.6208</v>
      </c>
      <c r="AJ436" s="62">
        <f t="shared" si="113"/>
        <v>0.49382799780673564</v>
      </c>
      <c r="AK436" s="62">
        <f t="shared" si="114"/>
        <v>0.7044198747905968</v>
      </c>
      <c r="AL436" s="62">
        <f t="shared" si="115"/>
        <v>0.09558012520940329</v>
      </c>
      <c r="AM436" s="62">
        <f>$AC$38-$AC$53*SIN(AJ436)</f>
        <v>0.6208</v>
      </c>
      <c r="AN436" s="62">
        <f>SQRT(AL436^2+AM436^2)</f>
        <v>0.6281147986913261</v>
      </c>
      <c r="AO436" s="62">
        <f t="shared" si="116"/>
        <v>0.32811479869132615</v>
      </c>
      <c r="AP436" s="62">
        <f>ASIN(AL436/AN436)</f>
        <v>0.15276330537898536</v>
      </c>
      <c r="AQ436" s="62">
        <f>AO436*SIN(AP436)</f>
        <v>0.049929174742126936</v>
      </c>
      <c r="AR436" s="62">
        <f>AO436*COS(AP436)</f>
        <v>0.3242936919365217</v>
      </c>
      <c r="AS436" s="139">
        <f t="shared" si="117"/>
        <v>0.49050000000000005</v>
      </c>
      <c r="AT436" s="62">
        <f>AS436+AQ436</f>
        <v>0.540429174742127</v>
      </c>
      <c r="AU436" s="62">
        <f>-AT436*TAN(AP436)</f>
        <v>-0.08320600545854864</v>
      </c>
      <c r="AV436" s="62">
        <f>AR436+AU436</f>
        <v>0.24108768647797305</v>
      </c>
      <c r="AW436" s="13">
        <f t="shared" si="119"/>
        <v>2.7869338364406113</v>
      </c>
      <c r="AX436" s="98">
        <f t="shared" si="118"/>
        <v>2.2545154194274963</v>
      </c>
    </row>
    <row r="437" spans="32:50" ht="12.75">
      <c r="AF437" s="98"/>
      <c r="AG437" s="94">
        <v>402</v>
      </c>
      <c r="AH437" s="62">
        <f t="shared" si="111"/>
        <v>0.37840000000000007</v>
      </c>
      <c r="AI437" s="62">
        <f t="shared" si="112"/>
        <v>0.6215999999999999</v>
      </c>
      <c r="AJ437" s="62">
        <f t="shared" si="113"/>
        <v>0.49269265820770025</v>
      </c>
      <c r="AK437" s="62">
        <f t="shared" si="114"/>
        <v>0.7048499414769076</v>
      </c>
      <c r="AL437" s="62">
        <f t="shared" si="115"/>
        <v>0.09515005852309244</v>
      </c>
      <c r="AM437" s="62">
        <f>$AC$38-$AC$53*SIN(AJ437)</f>
        <v>0.6215999999999999</v>
      </c>
      <c r="AN437" s="62">
        <f>SQRT(AL437^2+AM437^2)</f>
        <v>0.6288402767292723</v>
      </c>
      <c r="AO437" s="62">
        <f t="shared" si="116"/>
        <v>0.32884027672927235</v>
      </c>
      <c r="AP437" s="62">
        <f>ASIN(AL437/AN437)</f>
        <v>0.15189377738968882</v>
      </c>
      <c r="AQ437" s="62">
        <f>AO437*SIN(AP437)</f>
        <v>0.04975694581505115</v>
      </c>
      <c r="AR437" s="62">
        <f>AO437*COS(AP437)</f>
        <v>0.3250541092534326</v>
      </c>
      <c r="AS437" s="139">
        <f t="shared" si="117"/>
        <v>0.49050000000000005</v>
      </c>
      <c r="AT437" s="62">
        <f>AS437+AQ437</f>
        <v>0.5402569458150512</v>
      </c>
      <c r="AU437" s="62">
        <f>-AT437*TAN(AP437)</f>
        <v>-0.08269864866764688</v>
      </c>
      <c r="AV437" s="62">
        <f>AR437+AU437</f>
        <v>0.24235546058578572</v>
      </c>
      <c r="AW437" s="13">
        <f t="shared" si="119"/>
        <v>2.7924531763563016</v>
      </c>
      <c r="AX437" s="98">
        <f t="shared" si="118"/>
        <v>2.2500593243171667</v>
      </c>
    </row>
    <row r="438" spans="32:50" ht="12.75">
      <c r="AF438" s="98"/>
      <c r="AG438" s="94">
        <v>403</v>
      </c>
      <c r="AH438" s="62">
        <f t="shared" si="111"/>
        <v>0.37759999999999994</v>
      </c>
      <c r="AI438" s="62">
        <f t="shared" si="112"/>
        <v>0.6224000000000001</v>
      </c>
      <c r="AJ438" s="62">
        <f t="shared" si="113"/>
        <v>0.49155801018753964</v>
      </c>
      <c r="AK438" s="62">
        <f t="shared" si="114"/>
        <v>0.7052788384745428</v>
      </c>
      <c r="AL438" s="62">
        <f t="shared" si="115"/>
        <v>0.09472116152545729</v>
      </c>
      <c r="AM438" s="62">
        <f aca="true" t="shared" si="128" ref="AM438:AM501">$AC$38-$AC$53*SIN(AJ438)</f>
        <v>0.6224000000000001</v>
      </c>
      <c r="AN438" s="62">
        <f aca="true" t="shared" si="129" ref="AN438:AN501">SQRT(AL438^2+AM438^2)</f>
        <v>0.6295664051080965</v>
      </c>
      <c r="AO438" s="62">
        <f t="shared" si="116"/>
        <v>0.3295664051080965</v>
      </c>
      <c r="AP438" s="62">
        <f aca="true" t="shared" si="130" ref="AP438:AP501">ASIN(AL438/AN438)</f>
        <v>0.15102809082899213</v>
      </c>
      <c r="AQ438" s="62">
        <f aca="true" t="shared" si="131" ref="AQ438:AQ501">AO438*SIN(AP438)</f>
        <v>0.049584781586699114</v>
      </c>
      <c r="AR438" s="62">
        <f aca="true" t="shared" si="132" ref="AR438:AR501">AO438*COS(AP438)</f>
        <v>0.32581492416842006</v>
      </c>
      <c r="AS438" s="139">
        <f t="shared" si="117"/>
        <v>0.49050000000000005</v>
      </c>
      <c r="AT438" s="62">
        <f aca="true" t="shared" si="133" ref="AT438:AT501">AS438+AQ438</f>
        <v>0.5400847815866991</v>
      </c>
      <c r="AU438" s="62">
        <f aca="true" t="shared" si="134" ref="AU438:AU501">-AT438*TAN(AP438)</f>
        <v>-0.08219385898797403</v>
      </c>
      <c r="AV438" s="62">
        <f aca="true" t="shared" si="135" ref="AV438:AV501">AR438+AU438</f>
        <v>0.24362106518044602</v>
      </c>
      <c r="AW438" s="13">
        <f t="shared" si="119"/>
        <v>2.797935023875508</v>
      </c>
      <c r="AX438" s="98">
        <f t="shared" si="118"/>
        <v>2.2456509009550008</v>
      </c>
    </row>
    <row r="439" spans="32:50" ht="12.75">
      <c r="AF439" s="98"/>
      <c r="AG439" s="94">
        <v>404</v>
      </c>
      <c r="AH439" s="62">
        <f t="shared" si="111"/>
        <v>0.3768</v>
      </c>
      <c r="AI439" s="62">
        <f t="shared" si="112"/>
        <v>0.6232</v>
      </c>
      <c r="AJ439" s="62">
        <f t="shared" si="113"/>
        <v>0.4904240510258754</v>
      </c>
      <c r="AK439" s="62">
        <f t="shared" si="114"/>
        <v>0.7057065679161559</v>
      </c>
      <c r="AL439" s="62">
        <f t="shared" si="115"/>
        <v>0.09429343208384411</v>
      </c>
      <c r="AM439" s="62">
        <f t="shared" si="128"/>
        <v>0.6232</v>
      </c>
      <c r="AN439" s="62">
        <f t="shared" si="129"/>
        <v>0.630293178873253</v>
      </c>
      <c r="AO439" s="62">
        <f t="shared" si="116"/>
        <v>0.330293178873253</v>
      </c>
      <c r="AP439" s="62">
        <f t="shared" si="130"/>
        <v>0.1501662310973353</v>
      </c>
      <c r="AQ439" s="62">
        <f t="shared" si="131"/>
        <v>0.049412683611010436</v>
      </c>
      <c r="AR439" s="62">
        <f t="shared" si="132"/>
        <v>0.3265761330969501</v>
      </c>
      <c r="AS439" s="139">
        <f t="shared" si="117"/>
        <v>0.49050000000000005</v>
      </c>
      <c r="AT439" s="62">
        <f t="shared" si="133"/>
        <v>0.5399126836110105</v>
      </c>
      <c r="AU439" s="62">
        <f t="shared" si="134"/>
        <v>-0.08169162381784474</v>
      </c>
      <c r="AV439" s="62">
        <f t="shared" si="135"/>
        <v>0.24488450927910538</v>
      </c>
      <c r="AW439" s="13">
        <f t="shared" si="119"/>
        <v>2.8033797528130577</v>
      </c>
      <c r="AX439" s="98">
        <f t="shared" si="118"/>
        <v>2.24128939394483</v>
      </c>
    </row>
    <row r="440" spans="32:50" ht="12.75">
      <c r="AF440" s="98"/>
      <c r="AG440" s="94">
        <v>405</v>
      </c>
      <c r="AH440" s="62">
        <f t="shared" si="111"/>
        <v>0.376</v>
      </c>
      <c r="AI440" s="62">
        <f t="shared" si="112"/>
        <v>0.624</v>
      </c>
      <c r="AJ440" s="62">
        <f t="shared" si="113"/>
        <v>0.4892907780141157</v>
      </c>
      <c r="AK440" s="62">
        <f t="shared" si="114"/>
        <v>0.7061331319234356</v>
      </c>
      <c r="AL440" s="62">
        <f t="shared" si="115"/>
        <v>0.09386686807656441</v>
      </c>
      <c r="AM440" s="62">
        <f t="shared" si="128"/>
        <v>0.624</v>
      </c>
      <c r="AN440" s="62">
        <f t="shared" si="129"/>
        <v>0.6310205931049344</v>
      </c>
      <c r="AO440" s="62">
        <f t="shared" si="116"/>
        <v>0.3310205931049344</v>
      </c>
      <c r="AP440" s="62">
        <f t="shared" si="130"/>
        <v>0.1493081836431742</v>
      </c>
      <c r="AQ440" s="62">
        <f t="shared" si="131"/>
        <v>0.04924065344796118</v>
      </c>
      <c r="AR440" s="62">
        <f t="shared" si="132"/>
        <v>0.3273377324836847</v>
      </c>
      <c r="AS440" s="139">
        <f t="shared" si="117"/>
        <v>0.49050000000000005</v>
      </c>
      <c r="AT440" s="62">
        <f t="shared" si="133"/>
        <v>0.5397406534479612</v>
      </c>
      <c r="AU440" s="62">
        <f t="shared" si="134"/>
        <v>-0.0811919306294206</v>
      </c>
      <c r="AV440" s="62">
        <f t="shared" si="135"/>
        <v>0.2461458018542641</v>
      </c>
      <c r="AW440" s="13">
        <f t="shared" si="119"/>
        <v>2.80878773156143</v>
      </c>
      <c r="AX440" s="98">
        <f t="shared" si="118"/>
        <v>2.2369740641407274</v>
      </c>
    </row>
    <row r="441" spans="32:50" ht="12.75">
      <c r="AF441" s="98"/>
      <c r="AG441" s="94">
        <v>406</v>
      </c>
      <c r="AH441" s="62">
        <f t="shared" si="111"/>
        <v>0.3752</v>
      </c>
      <c r="AI441" s="62">
        <f t="shared" si="112"/>
        <v>0.6248</v>
      </c>
      <c r="AJ441" s="62">
        <f t="shared" si="113"/>
        <v>0.48815818845537645</v>
      </c>
      <c r="AK441" s="62">
        <f t="shared" si="114"/>
        <v>0.7065585326071719</v>
      </c>
      <c r="AL441" s="62">
        <f t="shared" si="115"/>
        <v>0.0934414673928281</v>
      </c>
      <c r="AM441" s="62">
        <f t="shared" si="128"/>
        <v>0.6247999999999999</v>
      </c>
      <c r="AN441" s="62">
        <f t="shared" si="129"/>
        <v>0.631748642917834</v>
      </c>
      <c r="AO441" s="62">
        <f t="shared" si="116"/>
        <v>0.33174864291783396</v>
      </c>
      <c r="AP441" s="62">
        <f t="shared" si="130"/>
        <v>0.148453933963078</v>
      </c>
      <c r="AQ441" s="62">
        <f t="shared" si="131"/>
        <v>0.04906869266334703</v>
      </c>
      <c r="AR441" s="62">
        <f t="shared" si="132"/>
        <v>0.3280997188022789</v>
      </c>
      <c r="AS441" s="139">
        <f t="shared" si="117"/>
        <v>0.49050000000000005</v>
      </c>
      <c r="AT441" s="62">
        <f t="shared" si="133"/>
        <v>0.5395686926633471</v>
      </c>
      <c r="AU441" s="62">
        <f t="shared" si="134"/>
        <v>-0.08069476696813867</v>
      </c>
      <c r="AV441" s="62">
        <f t="shared" si="135"/>
        <v>0.24740495183414024</v>
      </c>
      <c r="AW441" s="13">
        <f t="shared" si="119"/>
        <v>2.8141593232003266</v>
      </c>
      <c r="AX441" s="98">
        <f t="shared" si="118"/>
        <v>2.2327041882028924</v>
      </c>
    </row>
    <row r="442" spans="32:50" ht="12.75">
      <c r="AF442" s="98"/>
      <c r="AG442" s="94">
        <v>407</v>
      </c>
      <c r="AH442" s="62">
        <f t="shared" si="111"/>
        <v>0.37440000000000007</v>
      </c>
      <c r="AI442" s="62">
        <f t="shared" si="112"/>
        <v>0.6255999999999999</v>
      </c>
      <c r="AJ442" s="62">
        <f t="shared" si="113"/>
        <v>0.48702627966439893</v>
      </c>
      <c r="AK442" s="62">
        <f t="shared" si="114"/>
        <v>0.7069827720673256</v>
      </c>
      <c r="AL442" s="62">
        <f t="shared" si="115"/>
        <v>0.09301722793267442</v>
      </c>
      <c r="AM442" s="62">
        <f t="shared" si="128"/>
        <v>0.6255999999999999</v>
      </c>
      <c r="AN442" s="62">
        <f t="shared" si="129"/>
        <v>0.6324773234609119</v>
      </c>
      <c r="AO442" s="62">
        <f t="shared" si="116"/>
        <v>0.3324773234609119</v>
      </c>
      <c r="AP442" s="62">
        <f t="shared" si="130"/>
        <v>0.14760346760181609</v>
      </c>
      <c r="AQ442" s="62">
        <f t="shared" si="131"/>
        <v>0.048896802828568835</v>
      </c>
      <c r="AR442" s="62">
        <f t="shared" si="132"/>
        <v>0.3288620885551813</v>
      </c>
      <c r="AS442" s="139">
        <f t="shared" si="117"/>
        <v>0.49050000000000005</v>
      </c>
      <c r="AT442" s="62">
        <f t="shared" si="133"/>
        <v>0.5393968028285688</v>
      </c>
      <c r="AU442" s="62">
        <f t="shared" si="134"/>
        <v>-0.0802001204521433</v>
      </c>
      <c r="AV442" s="62">
        <f t="shared" si="135"/>
        <v>0.24866196810303798</v>
      </c>
      <c r="AW442" s="13">
        <f t="shared" si="119"/>
        <v>2.8194948856033895</v>
      </c>
      <c r="AX442" s="98">
        <f t="shared" si="118"/>
        <v>2.228479058168231</v>
      </c>
    </row>
    <row r="443" spans="32:50" ht="12.75">
      <c r="AF443" s="98"/>
      <c r="AG443" s="94">
        <v>408</v>
      </c>
      <c r="AH443" s="62">
        <f t="shared" si="111"/>
        <v>0.37359999999999993</v>
      </c>
      <c r="AI443" s="62">
        <f t="shared" si="112"/>
        <v>0.6264000000000001</v>
      </c>
      <c r="AJ443" s="62">
        <f t="shared" si="113"/>
        <v>0.48589504896747054</v>
      </c>
      <c r="AK443" s="62">
        <f t="shared" si="114"/>
        <v>0.7074058523930942</v>
      </c>
      <c r="AL443" s="62">
        <f t="shared" si="115"/>
        <v>0.09259414760690587</v>
      </c>
      <c r="AM443" s="62">
        <f t="shared" si="128"/>
        <v>0.6264000000000001</v>
      </c>
      <c r="AN443" s="62">
        <f t="shared" si="129"/>
        <v>0.6332066299171619</v>
      </c>
      <c r="AO443" s="62">
        <f t="shared" si="116"/>
        <v>0.33320662991716193</v>
      </c>
      <c r="AP443" s="62">
        <f t="shared" si="130"/>
        <v>0.14675677015244407</v>
      </c>
      <c r="AQ443" s="62">
        <f t="shared" si="131"/>
        <v>0.048724985520422676</v>
      </c>
      <c r="AR443" s="62">
        <f t="shared" si="132"/>
        <v>0.32962483827343336</v>
      </c>
      <c r="AS443" s="139">
        <f t="shared" si="117"/>
        <v>0.49050000000000005</v>
      </c>
      <c r="AT443" s="62">
        <f t="shared" si="133"/>
        <v>0.5392249855204228</v>
      </c>
      <c r="AU443" s="62">
        <f t="shared" si="134"/>
        <v>-0.07970797877172685</v>
      </c>
      <c r="AV443" s="62">
        <f t="shared" si="135"/>
        <v>0.2499168595017065</v>
      </c>
      <c r="AW443" s="13">
        <f t="shared" si="119"/>
        <v>2.824794771542107</v>
      </c>
      <c r="AX443" s="98">
        <f t="shared" si="118"/>
        <v>2.22429798103509</v>
      </c>
    </row>
    <row r="444" spans="32:50" ht="12.75">
      <c r="AF444" s="98"/>
      <c r="AG444" s="94">
        <v>409</v>
      </c>
      <c r="AH444" s="62">
        <f t="shared" si="111"/>
        <v>0.3728</v>
      </c>
      <c r="AI444" s="62">
        <f t="shared" si="112"/>
        <v>0.6272</v>
      </c>
      <c r="AJ444" s="62">
        <f t="shared" si="113"/>
        <v>0.4847644937023467</v>
      </c>
      <c r="AK444" s="62">
        <f t="shared" si="114"/>
        <v>0.7078277756629787</v>
      </c>
      <c r="AL444" s="62">
        <f t="shared" si="115"/>
        <v>0.09217222433702132</v>
      </c>
      <c r="AM444" s="62">
        <f t="shared" si="128"/>
        <v>0.6272</v>
      </c>
      <c r="AN444" s="62">
        <f t="shared" si="129"/>
        <v>0.6339365575033784</v>
      </c>
      <c r="AO444" s="62">
        <f t="shared" si="116"/>
        <v>0.3339365575033784</v>
      </c>
      <c r="AP444" s="62">
        <f t="shared" si="130"/>
        <v>0.1459138272563825</v>
      </c>
      <c r="AQ444" s="62">
        <f t="shared" si="131"/>
        <v>0.04855324232089262</v>
      </c>
      <c r="AR444" s="62">
        <f t="shared" si="132"/>
        <v>0.3303879645164694</v>
      </c>
      <c r="AS444" s="139">
        <f t="shared" si="117"/>
        <v>0.49050000000000005</v>
      </c>
      <c r="AT444" s="62">
        <f t="shared" si="133"/>
        <v>0.5390532423208927</v>
      </c>
      <c r="AU444" s="62">
        <f t="shared" si="134"/>
        <v>-0.07921832968877557</v>
      </c>
      <c r="AV444" s="62">
        <f t="shared" si="135"/>
        <v>0.25116963482769383</v>
      </c>
      <c r="AW444" s="13">
        <f t="shared" si="119"/>
        <v>2.830059328787035</v>
      </c>
      <c r="AX444" s="98">
        <f t="shared" si="118"/>
        <v>2.220160278361572</v>
      </c>
    </row>
    <row r="445" spans="32:50" ht="12.75">
      <c r="AF445" s="98"/>
      <c r="AG445" s="94">
        <v>410</v>
      </c>
      <c r="AH445" s="62">
        <f t="shared" si="111"/>
        <v>0.372</v>
      </c>
      <c r="AI445" s="62">
        <f t="shared" si="112"/>
        <v>0.628</v>
      </c>
      <c r="AJ445" s="62">
        <f t="shared" si="113"/>
        <v>0.48363461121817014</v>
      </c>
      <c r="AK445" s="62">
        <f t="shared" si="114"/>
        <v>0.7082485439448499</v>
      </c>
      <c r="AL445" s="62">
        <f t="shared" si="115"/>
        <v>0.09175145605515012</v>
      </c>
      <c r="AM445" s="62">
        <f t="shared" si="128"/>
        <v>0.6279999999999999</v>
      </c>
      <c r="AN445" s="62">
        <f t="shared" si="129"/>
        <v>0.6346671014699281</v>
      </c>
      <c r="AO445" s="62">
        <f t="shared" si="116"/>
        <v>0.3346671014699281</v>
      </c>
      <c r="AP445" s="62">
        <f t="shared" si="130"/>
        <v>0.1450746246034909</v>
      </c>
      <c r="AQ445" s="62">
        <f t="shared" si="131"/>
        <v>0.048381574816947555</v>
      </c>
      <c r="AR445" s="62">
        <f t="shared" si="132"/>
        <v>0.3311514638719196</v>
      </c>
      <c r="AS445" s="139">
        <f t="shared" si="117"/>
        <v>0.49050000000000005</v>
      </c>
      <c r="AT445" s="62">
        <f t="shared" si="133"/>
        <v>0.5388815748169477</v>
      </c>
      <c r="AU445" s="62">
        <f t="shared" si="134"/>
        <v>-0.07873116103622177</v>
      </c>
      <c r="AV445" s="62">
        <f t="shared" si="135"/>
        <v>0.25242030283569783</v>
      </c>
      <c r="AW445" s="13">
        <f t="shared" si="119"/>
        <v>2.8352889002064123</v>
      </c>
      <c r="AX445" s="98">
        <f t="shared" si="118"/>
        <v>2.2160652858769216</v>
      </c>
    </row>
    <row r="446" spans="32:50" ht="12.75">
      <c r="AF446" s="98"/>
      <c r="AG446" s="94">
        <v>411</v>
      </c>
      <c r="AH446" s="62">
        <f t="shared" si="111"/>
        <v>0.3712</v>
      </c>
      <c r="AI446" s="62">
        <f t="shared" si="112"/>
        <v>0.6288</v>
      </c>
      <c r="AJ446" s="62">
        <f t="shared" si="113"/>
        <v>0.4825053988753949</v>
      </c>
      <c r="AK446" s="62">
        <f t="shared" si="114"/>
        <v>0.7086681592960136</v>
      </c>
      <c r="AL446" s="62">
        <f t="shared" si="115"/>
        <v>0.09133184070398648</v>
      </c>
      <c r="AM446" s="62">
        <f t="shared" si="128"/>
        <v>0.6288</v>
      </c>
      <c r="AN446" s="62">
        <f t="shared" si="129"/>
        <v>0.6353982571005199</v>
      </c>
      <c r="AO446" s="62">
        <f t="shared" si="116"/>
        <v>0.3353982571005199</v>
      </c>
      <c r="AP446" s="62">
        <f t="shared" si="130"/>
        <v>0.14423914793213685</v>
      </c>
      <c r="AQ446" s="62">
        <f t="shared" si="131"/>
        <v>0.0482099846003407</v>
      </c>
      <c r="AR446" s="62">
        <f t="shared" si="132"/>
        <v>0.33191533295541104</v>
      </c>
      <c r="AS446" s="139">
        <f t="shared" si="117"/>
        <v>0.49050000000000005</v>
      </c>
      <c r="AT446" s="62">
        <f t="shared" si="133"/>
        <v>0.5387099846003407</v>
      </c>
      <c r="AU446" s="62">
        <f t="shared" si="134"/>
        <v>-0.0782464607175021</v>
      </c>
      <c r="AV446" s="62">
        <f t="shared" si="135"/>
        <v>0.2536688722379089</v>
      </c>
      <c r="AW446" s="13">
        <f t="shared" si="119"/>
        <v>2.8404838238622405</v>
      </c>
      <c r="AX446" s="98">
        <f t="shared" si="118"/>
        <v>2.212012353105487</v>
      </c>
    </row>
    <row r="447" spans="32:50" ht="12.75">
      <c r="AF447" s="98"/>
      <c r="AG447" s="94">
        <v>412</v>
      </c>
      <c r="AH447" s="62">
        <f t="shared" si="111"/>
        <v>0.37040000000000006</v>
      </c>
      <c r="AI447" s="62">
        <f t="shared" si="112"/>
        <v>0.6295999999999999</v>
      </c>
      <c r="AJ447" s="62">
        <f t="shared" si="113"/>
        <v>0.48137685404570846</v>
      </c>
      <c r="AK447" s="62">
        <f t="shared" si="114"/>
        <v>0.7090866237632748</v>
      </c>
      <c r="AL447" s="62">
        <f t="shared" si="115"/>
        <v>0.09091337623672524</v>
      </c>
      <c r="AM447" s="62">
        <f t="shared" si="128"/>
        <v>0.6295999999999999</v>
      </c>
      <c r="AN447" s="62">
        <f t="shared" si="129"/>
        <v>0.636130019711977</v>
      </c>
      <c r="AO447" s="62">
        <f t="shared" si="116"/>
        <v>0.33613001971197703</v>
      </c>
      <c r="AP447" s="62">
        <f t="shared" si="130"/>
        <v>0.1434073830292614</v>
      </c>
      <c r="AQ447" s="62">
        <f t="shared" si="131"/>
        <v>0.048038473267413194</v>
      </c>
      <c r="AR447" s="62">
        <f t="shared" si="132"/>
        <v>0.33267956841037005</v>
      </c>
      <c r="AS447" s="139">
        <f t="shared" si="117"/>
        <v>0.49050000000000005</v>
      </c>
      <c r="AT447" s="62">
        <f t="shared" si="133"/>
        <v>0.5385384732674132</v>
      </c>
      <c r="AU447" s="62">
        <f t="shared" si="134"/>
        <v>-0.07776421670602277</v>
      </c>
      <c r="AV447" s="62">
        <f t="shared" si="135"/>
        <v>0.2549153517043473</v>
      </c>
      <c r="AW447" s="13">
        <f t="shared" si="119"/>
        <v>2.845644433103906</v>
      </c>
      <c r="AX447" s="98">
        <f t="shared" si="118"/>
        <v>2.2080008430027775</v>
      </c>
    </row>
    <row r="448" spans="32:50" ht="12.75">
      <c r="AF448" s="98"/>
      <c r="AG448" s="94">
        <v>413</v>
      </c>
      <c r="AH448" s="62">
        <f t="shared" si="111"/>
        <v>0.36959999999999993</v>
      </c>
      <c r="AI448" s="62">
        <f t="shared" si="112"/>
        <v>0.6304000000000001</v>
      </c>
      <c r="AJ448" s="62">
        <f t="shared" si="113"/>
        <v>0.4802489741119548</v>
      </c>
      <c r="AK448" s="62">
        <f t="shared" si="114"/>
        <v>0.709503939383003</v>
      </c>
      <c r="AL448" s="62">
        <f t="shared" si="115"/>
        <v>0.090496060616997</v>
      </c>
      <c r="AM448" s="62">
        <f t="shared" si="128"/>
        <v>0.6304000000000001</v>
      </c>
      <c r="AN448" s="62">
        <f t="shared" si="129"/>
        <v>0.6368623846540125</v>
      </c>
      <c r="AO448" s="62">
        <f t="shared" si="116"/>
        <v>0.33686238465401247</v>
      </c>
      <c r="AP448" s="62">
        <f t="shared" si="130"/>
        <v>0.14257931573043778</v>
      </c>
      <c r="AQ448" s="62">
        <f t="shared" si="131"/>
        <v>0.04786704241890038</v>
      </c>
      <c r="AR448" s="62">
        <f t="shared" si="132"/>
        <v>0.33344416690782736</v>
      </c>
      <c r="AS448" s="139">
        <f t="shared" si="117"/>
        <v>0.49050000000000005</v>
      </c>
      <c r="AT448" s="62">
        <f t="shared" si="133"/>
        <v>0.5383670424189004</v>
      </c>
      <c r="AU448" s="62">
        <f t="shared" si="134"/>
        <v>-0.07728441704462911</v>
      </c>
      <c r="AV448" s="62">
        <f t="shared" si="135"/>
        <v>0.2561597498631982</v>
      </c>
      <c r="AW448" s="13">
        <f t="shared" si="119"/>
        <v>2.8507710566594526</v>
      </c>
      <c r="AX448" s="98">
        <f t="shared" si="118"/>
        <v>2.2040301316031505</v>
      </c>
    </row>
    <row r="449" spans="32:50" ht="12.75">
      <c r="AF449" s="98"/>
      <c r="AG449" s="94">
        <v>414</v>
      </c>
      <c r="AH449" s="62">
        <f t="shared" si="111"/>
        <v>0.3688</v>
      </c>
      <c r="AI449" s="62">
        <f t="shared" si="112"/>
        <v>0.6312</v>
      </c>
      <c r="AJ449" s="62">
        <f t="shared" si="113"/>
        <v>0.47912175646805927</v>
      </c>
      <c r="AK449" s="62">
        <f t="shared" si="114"/>
        <v>0.7099201081811953</v>
      </c>
      <c r="AL449" s="62">
        <f t="shared" si="115"/>
        <v>0.09007989181880471</v>
      </c>
      <c r="AM449" s="62">
        <f t="shared" si="128"/>
        <v>0.6312</v>
      </c>
      <c r="AN449" s="62">
        <f t="shared" si="129"/>
        <v>0.6375953473090025</v>
      </c>
      <c r="AO449" s="62">
        <f t="shared" si="116"/>
        <v>0.3375953473090025</v>
      </c>
      <c r="AP449" s="62">
        <f t="shared" si="130"/>
        <v>0.14175493191992716</v>
      </c>
      <c r="AQ449" s="62">
        <f t="shared" si="131"/>
        <v>0.04769569365974162</v>
      </c>
      <c r="AR449" s="62">
        <f t="shared" si="132"/>
        <v>0.33420912514622053</v>
      </c>
      <c r="AS449" s="139">
        <f t="shared" si="117"/>
        <v>0.49050000000000005</v>
      </c>
      <c r="AT449" s="62">
        <f t="shared" si="133"/>
        <v>0.5381956936597416</v>
      </c>
      <c r="AU449" s="62">
        <f t="shared" si="134"/>
        <v>-0.07680704984508253</v>
      </c>
      <c r="AV449" s="62">
        <f t="shared" si="135"/>
        <v>0.257402075301138</v>
      </c>
      <c r="AW449" s="13">
        <f t="shared" si="119"/>
        <v>2.8558640187245325</v>
      </c>
      <c r="AX449" s="98">
        <f t="shared" si="118"/>
        <v>2.2000996076787094</v>
      </c>
    </row>
    <row r="450" spans="32:50" ht="12.75">
      <c r="AF450" s="98"/>
      <c r="AG450" s="94">
        <v>415</v>
      </c>
      <c r="AH450" s="62">
        <f t="shared" si="111"/>
        <v>0.368</v>
      </c>
      <c r="AI450" s="62">
        <f t="shared" si="112"/>
        <v>0.632</v>
      </c>
      <c r="AJ450" s="62">
        <f t="shared" si="113"/>
        <v>0.4779951985189524</v>
      </c>
      <c r="AK450" s="62">
        <f t="shared" si="114"/>
        <v>0.7103351321735397</v>
      </c>
      <c r="AL450" s="62">
        <f t="shared" si="115"/>
        <v>0.08966486782646033</v>
      </c>
      <c r="AM450" s="62">
        <f t="shared" si="128"/>
        <v>0.6319999999999999</v>
      </c>
      <c r="AN450" s="62">
        <f t="shared" si="129"/>
        <v>0.6383289030917655</v>
      </c>
      <c r="AO450" s="62">
        <f t="shared" si="116"/>
        <v>0.3383289030917655</v>
      </c>
      <c r="AP450" s="62">
        <f t="shared" si="130"/>
        <v>0.14093421753072843</v>
      </c>
      <c r="AQ450" s="62">
        <f t="shared" si="131"/>
        <v>0.047524428598893255</v>
      </c>
      <c r="AR450" s="62">
        <f t="shared" si="132"/>
        <v>0.33497443985120107</v>
      </c>
      <c r="AS450" s="139">
        <f t="shared" si="117"/>
        <v>0.49050000000000005</v>
      </c>
      <c r="AT450" s="62">
        <f t="shared" si="133"/>
        <v>0.5380244285988933</v>
      </c>
      <c r="AU450" s="62">
        <f t="shared" si="134"/>
        <v>-0.07633210328754211</v>
      </c>
      <c r="AV450" s="62">
        <f t="shared" si="135"/>
        <v>0.258642336563659</v>
      </c>
      <c r="AW450" s="13">
        <f t="shared" si="119"/>
        <v>2.860923639049148</v>
      </c>
      <c r="AX450" s="98">
        <f t="shared" si="118"/>
        <v>2.1962086724089764</v>
      </c>
    </row>
    <row r="451" spans="32:50" ht="12.75">
      <c r="AF451" s="98"/>
      <c r="AG451" s="94">
        <v>416</v>
      </c>
      <c r="AH451" s="62">
        <f t="shared" si="111"/>
        <v>0.36719999999999997</v>
      </c>
      <c r="AI451" s="62">
        <f t="shared" si="112"/>
        <v>0.6328</v>
      </c>
      <c r="AJ451" s="62">
        <f t="shared" si="113"/>
        <v>0.4768692976804958</v>
      </c>
      <c r="AK451" s="62">
        <f t="shared" si="114"/>
        <v>0.7107490133654778</v>
      </c>
      <c r="AL451" s="62">
        <f t="shared" si="115"/>
        <v>0.08925098663452224</v>
      </c>
      <c r="AM451" s="62">
        <f t="shared" si="128"/>
        <v>0.6328</v>
      </c>
      <c r="AN451" s="62">
        <f t="shared" si="129"/>
        <v>0.6390630474493387</v>
      </c>
      <c r="AO451" s="62">
        <f t="shared" si="116"/>
        <v>0.33906304744933874</v>
      </c>
      <c r="AP451" s="62">
        <f t="shared" si="130"/>
        <v>0.14011715854462475</v>
      </c>
      <c r="AQ451" s="62">
        <f t="shared" si="131"/>
        <v>0.04735324884914471</v>
      </c>
      <c r="AR451" s="62">
        <f t="shared" si="132"/>
        <v>0.33574010777543917</v>
      </c>
      <c r="AS451" s="139">
        <f t="shared" si="117"/>
        <v>0.49050000000000005</v>
      </c>
      <c r="AT451" s="62">
        <f t="shared" si="133"/>
        <v>0.5378532488491448</v>
      </c>
      <c r="AU451" s="62">
        <f t="shared" si="134"/>
        <v>-0.07585956562005274</v>
      </c>
      <c r="AV451" s="62">
        <f t="shared" si="135"/>
        <v>0.2598805421553864</v>
      </c>
      <c r="AW451" s="13">
        <f t="shared" si="119"/>
        <v>2.8659502330222217</v>
      </c>
      <c r="AX451" s="98">
        <f t="shared" si="118"/>
        <v>2.1923567390609566</v>
      </c>
    </row>
    <row r="452" spans="32:50" ht="12.75">
      <c r="AF452" s="98"/>
      <c r="AG452" s="94">
        <v>417</v>
      </c>
      <c r="AH452" s="62">
        <f t="shared" si="111"/>
        <v>0.36640000000000006</v>
      </c>
      <c r="AI452" s="62">
        <f t="shared" si="112"/>
        <v>0.6335999999999999</v>
      </c>
      <c r="AJ452" s="62">
        <f t="shared" si="113"/>
        <v>0.4757440513794082</v>
      </c>
      <c r="AK452" s="62">
        <f t="shared" si="114"/>
        <v>0.711161753752267</v>
      </c>
      <c r="AL452" s="62">
        <f t="shared" si="115"/>
        <v>0.08883824624773307</v>
      </c>
      <c r="AM452" s="62">
        <f t="shared" si="128"/>
        <v>0.6335999999999999</v>
      </c>
      <c r="AN452" s="62">
        <f t="shared" si="129"/>
        <v>0.639797775860758</v>
      </c>
      <c r="AO452" s="62">
        <f t="shared" si="116"/>
        <v>0.33979777586075804</v>
      </c>
      <c r="AP452" s="62">
        <f t="shared" si="130"/>
        <v>0.13930374099222498</v>
      </c>
      <c r="AQ452" s="62">
        <f t="shared" si="131"/>
        <v>0.04718215602693775</v>
      </c>
      <c r="AR452" s="62">
        <f t="shared" si="132"/>
        <v>0.33650612569843014</v>
      </c>
      <c r="AS452" s="139">
        <f t="shared" si="117"/>
        <v>0.49050000000000005</v>
      </c>
      <c r="AT452" s="62">
        <f t="shared" si="133"/>
        <v>0.5376821560269378</v>
      </c>
      <c r="AU452" s="62">
        <f t="shared" si="134"/>
        <v>-0.07538942515803841</v>
      </c>
      <c r="AV452" s="62">
        <f t="shared" si="135"/>
        <v>0.2611167005403917</v>
      </c>
      <c r="AW452" s="13">
        <f t="shared" si="119"/>
        <v>2.870944111754075</v>
      </c>
      <c r="AX452" s="98">
        <f t="shared" si="118"/>
        <v>2.188543232679203</v>
      </c>
    </row>
    <row r="453" spans="32:50" ht="12.75">
      <c r="AF453" s="98"/>
      <c r="AG453" s="94">
        <v>418</v>
      </c>
      <c r="AH453" s="62">
        <f t="shared" si="111"/>
        <v>0.3655999999999999</v>
      </c>
      <c r="AI453" s="62">
        <f t="shared" si="112"/>
        <v>0.6344000000000001</v>
      </c>
      <c r="AJ453" s="62">
        <f t="shared" si="113"/>
        <v>0.47461945705319075</v>
      </c>
      <c r="AK453" s="62">
        <f t="shared" si="114"/>
        <v>0.7115733553190423</v>
      </c>
      <c r="AL453" s="62">
        <f t="shared" si="115"/>
        <v>0.08842664468095773</v>
      </c>
      <c r="AM453" s="62">
        <f t="shared" si="128"/>
        <v>0.6344000000000001</v>
      </c>
      <c r="AN453" s="62">
        <f t="shared" si="129"/>
        <v>0.6405330838368402</v>
      </c>
      <c r="AO453" s="62">
        <f t="shared" si="116"/>
        <v>0.34053308383684017</v>
      </c>
      <c r="AP453" s="62">
        <f t="shared" si="130"/>
        <v>0.13849395095299985</v>
      </c>
      <c r="AQ453" s="62">
        <f t="shared" si="131"/>
        <v>0.04701115175218863</v>
      </c>
      <c r="AR453" s="62">
        <f t="shared" si="132"/>
        <v>0.33727249042630364</v>
      </c>
      <c r="AS453" s="139">
        <f t="shared" si="117"/>
        <v>0.49050000000000005</v>
      </c>
      <c r="AT453" s="62">
        <f t="shared" si="133"/>
        <v>0.5375111517521887</v>
      </c>
      <c r="AU453" s="62">
        <f t="shared" si="134"/>
        <v>-0.07492167028380066</v>
      </c>
      <c r="AV453" s="62">
        <f t="shared" si="135"/>
        <v>0.262350820142503</v>
      </c>
      <c r="AW453" s="13">
        <f t="shared" si="119"/>
        <v>2.875905582156893</v>
      </c>
      <c r="AX453" s="98">
        <f t="shared" si="118"/>
        <v>2.184767589785502</v>
      </c>
    </row>
    <row r="454" spans="32:50" ht="12.75">
      <c r="AF454" s="98"/>
      <c r="AG454" s="94">
        <v>419</v>
      </c>
      <c r="AH454" s="62">
        <f t="shared" si="111"/>
        <v>0.3648</v>
      </c>
      <c r="AI454" s="62">
        <f t="shared" si="112"/>
        <v>0.6352</v>
      </c>
      <c r="AJ454" s="62">
        <f t="shared" si="113"/>
        <v>0.47349551215005636</v>
      </c>
      <c r="AK454" s="62">
        <f t="shared" si="114"/>
        <v>0.711983820040877</v>
      </c>
      <c r="AL454" s="62">
        <f t="shared" si="115"/>
        <v>0.08801617995912303</v>
      </c>
      <c r="AM454" s="62">
        <f t="shared" si="128"/>
        <v>0.6352</v>
      </c>
      <c r="AN454" s="62">
        <f t="shared" si="129"/>
        <v>0.6412689669199632</v>
      </c>
      <c r="AO454" s="62">
        <f t="shared" si="116"/>
        <v>0.34126896691996317</v>
      </c>
      <c r="AP454" s="62">
        <f t="shared" si="130"/>
        <v>0.13768777455531658</v>
      </c>
      <c r="AQ454" s="62">
        <f t="shared" si="131"/>
        <v>0.04684023764811377</v>
      </c>
      <c r="AR454" s="62">
        <f t="shared" si="132"/>
        <v>0.33803919879162997</v>
      </c>
      <c r="AS454" s="139">
        <f t="shared" si="117"/>
        <v>0.49050000000000005</v>
      </c>
      <c r="AT454" s="62">
        <f t="shared" si="133"/>
        <v>0.5373402376481138</v>
      </c>
      <c r="AU454" s="62">
        <f t="shared" si="134"/>
        <v>-0.0744562894460238</v>
      </c>
      <c r="AV454" s="62">
        <f t="shared" si="135"/>
        <v>0.2635829093456062</v>
      </c>
      <c r="AW454" s="13">
        <f t="shared" si="119"/>
        <v>2.880834947023192</v>
      </c>
      <c r="AX454" s="98">
        <f t="shared" si="118"/>
        <v>2.181029258087865</v>
      </c>
    </row>
    <row r="455" spans="32:50" ht="12.75">
      <c r="AF455" s="98"/>
      <c r="AG455" s="94">
        <v>420</v>
      </c>
      <c r="AH455" s="62">
        <f t="shared" si="111"/>
        <v>0.364</v>
      </c>
      <c r="AI455" s="62">
        <f t="shared" si="112"/>
        <v>0.636</v>
      </c>
      <c r="AJ455" s="62">
        <f t="shared" si="113"/>
        <v>0.4723722141288548</v>
      </c>
      <c r="AK455" s="62">
        <f t="shared" si="114"/>
        <v>0.712393149882844</v>
      </c>
      <c r="AL455" s="62">
        <f t="shared" si="115"/>
        <v>0.08760685011715608</v>
      </c>
      <c r="AM455" s="62">
        <f t="shared" si="128"/>
        <v>0.6360000000000001</v>
      </c>
      <c r="AN455" s="62">
        <f t="shared" si="129"/>
        <v>0.6420054206838521</v>
      </c>
      <c r="AO455" s="62">
        <f t="shared" si="116"/>
        <v>0.34200542068385215</v>
      </c>
      <c r="AP455" s="62">
        <f t="shared" si="130"/>
        <v>0.1368851979764657</v>
      </c>
      <c r="AQ455" s="62">
        <f t="shared" si="131"/>
        <v>0.04666941534105766</v>
      </c>
      <c r="AR455" s="62">
        <f t="shared" si="132"/>
        <v>0.3388062476532311</v>
      </c>
      <c r="AS455" s="139">
        <f t="shared" si="117"/>
        <v>0.49050000000000005</v>
      </c>
      <c r="AT455" s="62">
        <f t="shared" si="133"/>
        <v>0.5371694153410577</v>
      </c>
      <c r="AU455" s="62">
        <f t="shared" si="134"/>
        <v>-0.07399327115928364</v>
      </c>
      <c r="AV455" s="62">
        <f t="shared" si="135"/>
        <v>0.2648129764939474</v>
      </c>
      <c r="AW455" s="13">
        <f t="shared" si="119"/>
        <v>2.885732505102411</v>
      </c>
      <c r="AX455" s="98">
        <f t="shared" si="118"/>
        <v>2.1773276961984402</v>
      </c>
    </row>
    <row r="456" spans="32:50" ht="12.75">
      <c r="AF456" s="98"/>
      <c r="AG456" s="94">
        <v>421</v>
      </c>
      <c r="AH456" s="62">
        <f t="shared" si="111"/>
        <v>0.36319999999999997</v>
      </c>
      <c r="AI456" s="62">
        <f t="shared" si="112"/>
        <v>0.6368</v>
      </c>
      <c r="AJ456" s="62">
        <f t="shared" si="113"/>
        <v>0.4712495604590034</v>
      </c>
      <c r="AK456" s="62">
        <f t="shared" si="114"/>
        <v>0.7128013468000746</v>
      </c>
      <c r="AL456" s="62">
        <f t="shared" si="115"/>
        <v>0.08719865319992548</v>
      </c>
      <c r="AM456" s="62">
        <f t="shared" si="128"/>
        <v>0.6368</v>
      </c>
      <c r="AN456" s="62">
        <f t="shared" si="129"/>
        <v>0.6427424407333632</v>
      </c>
      <c r="AO456" s="62">
        <f t="shared" si="116"/>
        <v>0.3427424407333632</v>
      </c>
      <c r="AP456" s="62">
        <f t="shared" si="130"/>
        <v>0.13608620744268757</v>
      </c>
      <c r="AQ456" s="62">
        <f t="shared" si="131"/>
        <v>0.046498686460324797</v>
      </c>
      <c r="AR456" s="62">
        <f t="shared" si="132"/>
        <v>0.3395736338959893</v>
      </c>
      <c r="AS456" s="139">
        <f t="shared" si="117"/>
        <v>0.49050000000000005</v>
      </c>
      <c r="AT456" s="62">
        <f t="shared" si="133"/>
        <v>0.5369986864603249</v>
      </c>
      <c r="AU456" s="62">
        <f t="shared" si="134"/>
        <v>-0.07353260400356373</v>
      </c>
      <c r="AV456" s="62">
        <f t="shared" si="135"/>
        <v>0.2660410298924256</v>
      </c>
      <c r="AW456" s="13">
        <f t="shared" si="119"/>
        <v>2.89059855117562</v>
      </c>
      <c r="AX456" s="98">
        <f t="shared" si="118"/>
        <v>2.173662373360073</v>
      </c>
    </row>
    <row r="457" spans="32:50" ht="12.75">
      <c r="AF457" s="98"/>
      <c r="AG457" s="94">
        <v>422</v>
      </c>
      <c r="AH457" s="62">
        <f t="shared" si="111"/>
        <v>0.36240000000000006</v>
      </c>
      <c r="AI457" s="62">
        <f t="shared" si="112"/>
        <v>0.6376</v>
      </c>
      <c r="AJ457" s="62">
        <f t="shared" si="113"/>
        <v>0.4701275486204144</v>
      </c>
      <c r="AK457" s="62">
        <f t="shared" si="114"/>
        <v>0.7132084127378195</v>
      </c>
      <c r="AL457" s="62">
        <f t="shared" si="115"/>
        <v>0.0867915872621805</v>
      </c>
      <c r="AM457" s="62">
        <f t="shared" si="128"/>
        <v>0.6376</v>
      </c>
      <c r="AN457" s="62">
        <f t="shared" si="129"/>
        <v>0.6434800227042706</v>
      </c>
      <c r="AO457" s="62">
        <f t="shared" si="116"/>
        <v>0.34348002270427064</v>
      </c>
      <c r="AP457" s="62">
        <f t="shared" si="130"/>
        <v>0.13529078922919122</v>
      </c>
      <c r="AQ457" s="62">
        <f t="shared" si="131"/>
        <v>0.046328052638013296</v>
      </c>
      <c r="AR457" s="62">
        <f t="shared" si="132"/>
        <v>0.34034135443065944</v>
      </c>
      <c r="AS457" s="139">
        <f t="shared" si="117"/>
        <v>0.49050000000000005</v>
      </c>
      <c r="AT457" s="62">
        <f t="shared" si="133"/>
        <v>0.5368280526380134</v>
      </c>
      <c r="AU457" s="62">
        <f t="shared" si="134"/>
        <v>-0.07307427662377441</v>
      </c>
      <c r="AV457" s="62">
        <f t="shared" si="135"/>
        <v>0.267267077806885</v>
      </c>
      <c r="AW457" s="13">
        <f t="shared" si="119"/>
        <v>2.89543337612846</v>
      </c>
      <c r="AX457" s="98">
        <f t="shared" si="118"/>
        <v>2.170032769181156</v>
      </c>
    </row>
    <row r="458" spans="32:50" ht="12.75">
      <c r="AF458" s="98"/>
      <c r="AG458" s="94">
        <v>423</v>
      </c>
      <c r="AH458" s="62">
        <f t="shared" si="111"/>
        <v>0.3615999999999999</v>
      </c>
      <c r="AI458" s="62">
        <f t="shared" si="112"/>
        <v>0.6384000000000001</v>
      </c>
      <c r="AJ458" s="62">
        <f t="shared" si="113"/>
        <v>0.4690061761034243</v>
      </c>
      <c r="AK458" s="62">
        <f t="shared" si="114"/>
        <v>0.7136143496315079</v>
      </c>
      <c r="AL458" s="62">
        <f t="shared" si="115"/>
        <v>0.0863856503684921</v>
      </c>
      <c r="AM458" s="62">
        <f t="shared" si="128"/>
        <v>0.6384000000000001</v>
      </c>
      <c r="AN458" s="62">
        <f t="shared" si="129"/>
        <v>0.6442181622630547</v>
      </c>
      <c r="AO458" s="62">
        <f t="shared" si="116"/>
        <v>0.34421816226305474</v>
      </c>
      <c r="AP458" s="62">
        <f t="shared" si="130"/>
        <v>0.13449892966017082</v>
      </c>
      <c r="AQ458" s="62">
        <f t="shared" si="131"/>
        <v>0.04615751550885208</v>
      </c>
      <c r="AR458" s="62">
        <f t="shared" si="132"/>
        <v>0.3411094061936797</v>
      </c>
      <c r="AS458" s="139">
        <f t="shared" si="117"/>
        <v>0.49050000000000005</v>
      </c>
      <c r="AT458" s="62">
        <f t="shared" si="133"/>
        <v>0.5366575155088521</v>
      </c>
      <c r="AU458" s="62">
        <f t="shared" si="134"/>
        <v>-0.0726182777292784</v>
      </c>
      <c r="AV458" s="62">
        <f t="shared" si="135"/>
        <v>0.26849112846440126</v>
      </c>
      <c r="AW458" s="13">
        <f t="shared" si="119"/>
        <v>2.900237267022321</v>
      </c>
      <c r="AX458" s="98">
        <f t="shared" si="118"/>
        <v>2.1664383733785146</v>
      </c>
    </row>
    <row r="459" spans="32:50" ht="12.75">
      <c r="AF459" s="98"/>
      <c r="AG459" s="94">
        <v>424</v>
      </c>
      <c r="AH459" s="62">
        <f t="shared" si="111"/>
        <v>0.3608</v>
      </c>
      <c r="AI459" s="62">
        <f t="shared" si="112"/>
        <v>0.6392</v>
      </c>
      <c r="AJ459" s="62">
        <f t="shared" si="113"/>
        <v>0.46788544040872593</v>
      </c>
      <c r="AK459" s="62">
        <f t="shared" si="114"/>
        <v>0.7140191594068047</v>
      </c>
      <c r="AL459" s="62">
        <f t="shared" si="115"/>
        <v>0.08598084059319533</v>
      </c>
      <c r="AM459" s="62">
        <f t="shared" si="128"/>
        <v>0.6392</v>
      </c>
      <c r="AN459" s="62">
        <f t="shared" si="129"/>
        <v>0.6449568551066904</v>
      </c>
      <c r="AO459" s="62">
        <f t="shared" si="116"/>
        <v>0.34495685510669044</v>
      </c>
      <c r="AP459" s="62">
        <f t="shared" si="130"/>
        <v>0.13371061510882015</v>
      </c>
      <c r="AQ459" s="62">
        <f t="shared" si="131"/>
        <v>0.04598707671004124</v>
      </c>
      <c r="AR459" s="62">
        <f t="shared" si="132"/>
        <v>0.3418777861469841</v>
      </c>
      <c r="AS459" s="139">
        <f t="shared" si="117"/>
        <v>0.49050000000000005</v>
      </c>
      <c r="AT459" s="62">
        <f t="shared" si="133"/>
        <v>0.5364870767100413</v>
      </c>
      <c r="AU459" s="62">
        <f t="shared" si="134"/>
        <v>-0.0721645960934221</v>
      </c>
      <c r="AV459" s="62">
        <f t="shared" si="135"/>
        <v>0.269713190053562</v>
      </c>
      <c r="AW459" s="13">
        <f t="shared" si="119"/>
        <v>2.9050105071638255</v>
      </c>
      <c r="AX459" s="98">
        <f t="shared" si="118"/>
        <v>2.1628786855280215</v>
      </c>
    </row>
    <row r="460" spans="32:50" ht="12.75">
      <c r="AF460" s="98"/>
      <c r="AG460" s="94">
        <v>425</v>
      </c>
      <c r="AH460" s="62">
        <f t="shared" si="111"/>
        <v>0.36</v>
      </c>
      <c r="AI460" s="62">
        <f t="shared" si="112"/>
        <v>0.64</v>
      </c>
      <c r="AJ460" s="62">
        <f t="shared" si="113"/>
        <v>0.46676533904729633</v>
      </c>
      <c r="AK460" s="62">
        <f t="shared" si="114"/>
        <v>0.71442284397967</v>
      </c>
      <c r="AL460" s="62">
        <f t="shared" si="115"/>
        <v>0.08557715602033</v>
      </c>
      <c r="AM460" s="62">
        <f t="shared" si="128"/>
        <v>0.64</v>
      </c>
      <c r="AN460" s="62">
        <f t="shared" si="129"/>
        <v>0.6456960969624393</v>
      </c>
      <c r="AO460" s="62">
        <f t="shared" si="116"/>
        <v>0.34569609696243936</v>
      </c>
      <c r="AP460" s="62">
        <f t="shared" si="130"/>
        <v>0.1329258319973394</v>
      </c>
      <c r="AQ460" s="62">
        <f t="shared" si="131"/>
        <v>0.045816737881094416</v>
      </c>
      <c r="AR460" s="62">
        <f t="shared" si="132"/>
        <v>0.3426464912778173</v>
      </c>
      <c r="AS460" s="139">
        <f t="shared" si="117"/>
        <v>0.49050000000000005</v>
      </c>
      <c r="AT460" s="62">
        <f t="shared" si="133"/>
        <v>0.5363167378810945</v>
      </c>
      <c r="AU460" s="62">
        <f t="shared" si="134"/>
        <v>-0.07171322055307008</v>
      </c>
      <c r="AV460" s="62">
        <f t="shared" si="135"/>
        <v>0.27093327072474727</v>
      </c>
      <c r="AW460" s="13">
        <f t="shared" si="119"/>
        <v>2.9097533761726875</v>
      </c>
      <c r="AX460" s="98">
        <f t="shared" si="118"/>
        <v>2.1593532148226617</v>
      </c>
    </row>
    <row r="461" spans="32:50" ht="12.75">
      <c r="AF461" s="98"/>
      <c r="AG461" s="94">
        <v>426</v>
      </c>
      <c r="AH461" s="62">
        <f t="shared" si="111"/>
        <v>0.35919999999999996</v>
      </c>
      <c r="AI461" s="62">
        <f t="shared" si="112"/>
        <v>0.6408</v>
      </c>
      <c r="AJ461" s="62">
        <f t="shared" si="113"/>
        <v>0.4656458695403298</v>
      </c>
      <c r="AK461" s="62">
        <f t="shared" si="114"/>
        <v>0.7148254052564165</v>
      </c>
      <c r="AL461" s="62">
        <f t="shared" si="115"/>
        <v>0.08517459474358358</v>
      </c>
      <c r="AM461" s="62">
        <f t="shared" si="128"/>
        <v>0.6408</v>
      </c>
      <c r="AN461" s="62">
        <f t="shared" si="129"/>
        <v>0.6464358835876407</v>
      </c>
      <c r="AO461" s="62">
        <f t="shared" si="116"/>
        <v>0.3464358835876407</v>
      </c>
      <c r="AP461" s="62">
        <f t="shared" si="130"/>
        <v>0.13214456679694095</v>
      </c>
      <c r="AQ461" s="62">
        <f t="shared" si="131"/>
        <v>0.04564650066368431</v>
      </c>
      <c r="AR461" s="62">
        <f t="shared" si="132"/>
        <v>0.34341551859854796</v>
      </c>
      <c r="AS461" s="139">
        <f t="shared" si="117"/>
        <v>0.49050000000000005</v>
      </c>
      <c r="AT461" s="62">
        <f t="shared" si="133"/>
        <v>0.5361465006636843</v>
      </c>
      <c r="AU461" s="62">
        <f t="shared" si="134"/>
        <v>-0.07126414000814571</v>
      </c>
      <c r="AV461" s="62">
        <f t="shared" si="135"/>
        <v>0.2721513785904023</v>
      </c>
      <c r="AW461" s="13">
        <f t="shared" si="119"/>
        <v>2.9144661500479554</v>
      </c>
      <c r="AX461" s="98">
        <f t="shared" si="118"/>
        <v>2.155861479837809</v>
      </c>
    </row>
    <row r="462" spans="32:50" ht="12.75">
      <c r="AF462" s="98"/>
      <c r="AG462" s="94">
        <v>427</v>
      </c>
      <c r="AH462" s="62">
        <f t="shared" si="111"/>
        <v>0.35840000000000005</v>
      </c>
      <c r="AI462" s="62">
        <f t="shared" si="112"/>
        <v>0.6416</v>
      </c>
      <c r="AJ462" s="62">
        <f t="shared" si="113"/>
        <v>0.46452702941916907</v>
      </c>
      <c r="AK462" s="62">
        <f t="shared" si="114"/>
        <v>0.715226845133766</v>
      </c>
      <c r="AL462" s="62">
        <f t="shared" si="115"/>
        <v>0.08477315486623405</v>
      </c>
      <c r="AM462" s="62">
        <f t="shared" si="128"/>
        <v>0.6416</v>
      </c>
      <c r="AN462" s="62">
        <f t="shared" si="129"/>
        <v>0.6471762107695048</v>
      </c>
      <c r="AO462" s="62">
        <f t="shared" si="116"/>
        <v>0.34717621076950483</v>
      </c>
      <c r="AP462" s="62">
        <f t="shared" si="130"/>
        <v>0.13136680602785103</v>
      </c>
      <c r="AQ462" s="62">
        <f t="shared" si="131"/>
        <v>0.04547636670149118</v>
      </c>
      <c r="AR462" s="62">
        <f t="shared" si="132"/>
        <v>0.34418486514648367</v>
      </c>
      <c r="AS462" s="139">
        <f t="shared" si="117"/>
        <v>0.49050000000000005</v>
      </c>
      <c r="AT462" s="62">
        <f t="shared" si="133"/>
        <v>0.5359763667014912</v>
      </c>
      <c r="AU462" s="62">
        <f t="shared" si="134"/>
        <v>-0.0708173434211767</v>
      </c>
      <c r="AV462" s="62">
        <f t="shared" si="135"/>
        <v>0.273367521725307</v>
      </c>
      <c r="AW462" s="13">
        <f t="shared" si="119"/>
        <v>2.9191491012327164</v>
      </c>
      <c r="AX462" s="98">
        <f t="shared" si="118"/>
        <v>2.1524030083034416</v>
      </c>
    </row>
    <row r="463" spans="32:50" ht="12.75">
      <c r="AF463" s="98"/>
      <c r="AG463" s="94">
        <v>428</v>
      </c>
      <c r="AH463" s="62">
        <f t="shared" si="111"/>
        <v>0.3575999999999999</v>
      </c>
      <c r="AI463" s="62">
        <f t="shared" si="112"/>
        <v>0.6424000000000001</v>
      </c>
      <c r="AJ463" s="62">
        <f t="shared" si="113"/>
        <v>0.46340881622523694</v>
      </c>
      <c r="AK463" s="62">
        <f t="shared" si="114"/>
        <v>0.715627165498907</v>
      </c>
      <c r="AL463" s="62">
        <f t="shared" si="115"/>
        <v>0.08437283450109301</v>
      </c>
      <c r="AM463" s="62">
        <f t="shared" si="128"/>
        <v>0.6424000000000001</v>
      </c>
      <c r="AN463" s="62">
        <f t="shared" si="129"/>
        <v>0.6479170743249084</v>
      </c>
      <c r="AO463" s="62">
        <f t="shared" si="116"/>
        <v>0.3479170743249084</v>
      </c>
      <c r="AP463" s="62">
        <f t="shared" si="130"/>
        <v>0.13059253625930686</v>
      </c>
      <c r="AQ463" s="62">
        <f t="shared" si="131"/>
        <v>0.045306337640053554</v>
      </c>
      <c r="AR463" s="62">
        <f t="shared" si="132"/>
        <v>0.3449545279836885</v>
      </c>
      <c r="AS463" s="139">
        <f t="shared" si="117"/>
        <v>0.49050000000000005</v>
      </c>
      <c r="AT463" s="62">
        <f t="shared" si="133"/>
        <v>0.5358063376400536</v>
      </c>
      <c r="AU463" s="62">
        <f t="shared" si="134"/>
        <v>-0.07037281981684464</v>
      </c>
      <c r="AV463" s="62">
        <f t="shared" si="135"/>
        <v>0.27458170816684385</v>
      </c>
      <c r="AW463" s="13">
        <f t="shared" si="119"/>
        <v>2.923802498677296</v>
      </c>
      <c r="AX463" s="98">
        <f t="shared" si="118"/>
        <v>2.148977336883065</v>
      </c>
    </row>
    <row r="464" spans="32:50" ht="12.75">
      <c r="AF464" s="98"/>
      <c r="AG464" s="94">
        <v>429</v>
      </c>
      <c r="AH464" s="62">
        <f t="shared" si="111"/>
        <v>0.3568</v>
      </c>
      <c r="AI464" s="62">
        <f t="shared" si="112"/>
        <v>0.6432</v>
      </c>
      <c r="AJ464" s="62">
        <f t="shared" si="113"/>
        <v>0.46229122750997076</v>
      </c>
      <c r="AK464" s="62">
        <f t="shared" si="114"/>
        <v>0.7160263682295507</v>
      </c>
      <c r="AL464" s="62">
        <f t="shared" si="115"/>
        <v>0.08397363177044936</v>
      </c>
      <c r="AM464" s="62">
        <f t="shared" si="128"/>
        <v>0.6432</v>
      </c>
      <c r="AN464" s="62">
        <f t="shared" si="129"/>
        <v>0.64865847010019</v>
      </c>
      <c r="AO464" s="62">
        <f t="shared" si="116"/>
        <v>0.34865847010018997</v>
      </c>
      <c r="AP464" s="62">
        <f t="shared" si="130"/>
        <v>0.12982174410955097</v>
      </c>
      <c r="AQ464" s="62">
        <f t="shared" si="131"/>
        <v>0.045136415126621816</v>
      </c>
      <c r="AR464" s="62">
        <f t="shared" si="132"/>
        <v>0.34572450419679873</v>
      </c>
      <c r="AS464" s="139">
        <f t="shared" si="117"/>
        <v>0.49050000000000005</v>
      </c>
      <c r="AT464" s="62">
        <f t="shared" si="133"/>
        <v>0.5356364151266219</v>
      </c>
      <c r="AU464" s="62">
        <f t="shared" si="134"/>
        <v>-0.06993055828153996</v>
      </c>
      <c r="AV464" s="62">
        <f t="shared" si="135"/>
        <v>0.27579394591525874</v>
      </c>
      <c r="AW464" s="13">
        <f t="shared" si="119"/>
        <v>2.928426607900994</v>
      </c>
      <c r="AX464" s="98">
        <f t="shared" si="118"/>
        <v>2.145584010959107</v>
      </c>
    </row>
    <row r="465" spans="32:50" ht="12.75">
      <c r="AF465" s="98"/>
      <c r="AG465" s="94">
        <v>430</v>
      </c>
      <c r="AH465" s="62">
        <f t="shared" si="111"/>
        <v>0.356</v>
      </c>
      <c r="AI465" s="62">
        <f t="shared" si="112"/>
        <v>0.644</v>
      </c>
      <c r="AJ465" s="62">
        <f t="shared" si="113"/>
        <v>0.4611742608347536</v>
      </c>
      <c r="AK465" s="62">
        <f t="shared" si="114"/>
        <v>0.7164244551939863</v>
      </c>
      <c r="AL465" s="62">
        <f t="shared" si="115"/>
        <v>0.0835755448060137</v>
      </c>
      <c r="AM465" s="62">
        <f t="shared" si="128"/>
        <v>0.644</v>
      </c>
      <c r="AN465" s="62">
        <f t="shared" si="129"/>
        <v>0.6494003939709477</v>
      </c>
      <c r="AO465" s="62">
        <f t="shared" si="116"/>
        <v>0.34940039397094774</v>
      </c>
      <c r="AP465" s="62">
        <f t="shared" si="130"/>
        <v>0.1290544162458217</v>
      </c>
      <c r="AQ465" s="62">
        <f t="shared" si="131"/>
        <v>0.04496660081001454</v>
      </c>
      <c r="AR465" s="62">
        <f t="shared" si="132"/>
        <v>0.34649479089684204</v>
      </c>
      <c r="AS465" s="139">
        <f t="shared" si="117"/>
        <v>0.49050000000000005</v>
      </c>
      <c r="AT465" s="62">
        <f t="shared" si="133"/>
        <v>0.5354666008100146</v>
      </c>
      <c r="AU465" s="62">
        <f t="shared" si="134"/>
        <v>-0.06949054796292115</v>
      </c>
      <c r="AV465" s="62">
        <f t="shared" si="135"/>
        <v>0.2770042429339209</v>
      </c>
      <c r="AW465" s="13">
        <f t="shared" si="119"/>
        <v>2.9330216910524</v>
      </c>
      <c r="AX465" s="98">
        <f t="shared" si="118"/>
        <v>2.1422225844245673</v>
      </c>
    </row>
    <row r="466" spans="32:50" ht="12.75">
      <c r="AF466" s="98"/>
      <c r="AG466" s="94">
        <v>431</v>
      </c>
      <c r="AH466" s="62">
        <f t="shared" si="111"/>
        <v>0.35519999999999996</v>
      </c>
      <c r="AI466" s="62">
        <f t="shared" si="112"/>
        <v>0.6448</v>
      </c>
      <c r="AJ466" s="62">
        <f t="shared" si="113"/>
        <v>0.46005791377085</v>
      </c>
      <c r="AK466" s="62">
        <f t="shared" si="114"/>
        <v>0.7168214282511371</v>
      </c>
      <c r="AL466" s="62">
        <f t="shared" si="115"/>
        <v>0.0831785717488629</v>
      </c>
      <c r="AM466" s="62">
        <f t="shared" si="128"/>
        <v>0.6448</v>
      </c>
      <c r="AN466" s="62">
        <f t="shared" si="129"/>
        <v>0.6501428418418377</v>
      </c>
      <c r="AO466" s="62">
        <f t="shared" si="116"/>
        <v>0.3501428418418377</v>
      </c>
      <c r="AP466" s="62">
        <f t="shared" si="130"/>
        <v>0.12829053938434085</v>
      </c>
      <c r="AQ466" s="62">
        <f t="shared" si="131"/>
        <v>0.04479689634047716</v>
      </c>
      <c r="AR466" s="62">
        <f t="shared" si="132"/>
        <v>0.3472653852190551</v>
      </c>
      <c r="AS466" s="139">
        <f t="shared" si="117"/>
        <v>0.49050000000000005</v>
      </c>
      <c r="AT466" s="62">
        <f t="shared" si="133"/>
        <v>0.5352968963404772</v>
      </c>
      <c r="AU466" s="62">
        <f t="shared" si="134"/>
        <v>-0.0690527780694789</v>
      </c>
      <c r="AV466" s="62">
        <f t="shared" si="135"/>
        <v>0.2782126071495762</v>
      </c>
      <c r="AW466" s="13">
        <f t="shared" si="119"/>
        <v>2.937588006968323</v>
      </c>
      <c r="AX466" s="98">
        <f t="shared" si="118"/>
        <v>2.138892619480707</v>
      </c>
    </row>
    <row r="467" spans="32:50" ht="12.75">
      <c r="AF467" s="98"/>
      <c r="AG467" s="94">
        <v>432</v>
      </c>
      <c r="AH467" s="62">
        <f t="shared" si="111"/>
        <v>0.35440000000000005</v>
      </c>
      <c r="AI467" s="62">
        <f t="shared" si="112"/>
        <v>0.6456</v>
      </c>
      <c r="AJ467" s="62">
        <f t="shared" si="113"/>
        <v>0.4589421838993394</v>
      </c>
      <c r="AK467" s="62">
        <f t="shared" si="114"/>
        <v>0.7172172892506148</v>
      </c>
      <c r="AL467" s="62">
        <f t="shared" si="115"/>
        <v>0.08278271074938526</v>
      </c>
      <c r="AM467" s="62">
        <f t="shared" si="128"/>
        <v>0.6456</v>
      </c>
      <c r="AN467" s="62">
        <f t="shared" si="129"/>
        <v>0.6508858096463744</v>
      </c>
      <c r="AO467" s="62">
        <f t="shared" si="116"/>
        <v>0.35088580964637445</v>
      </c>
      <c r="AP467" s="62">
        <f t="shared" si="130"/>
        <v>0.12753010029029715</v>
      </c>
      <c r="AQ467" s="62">
        <f t="shared" si="131"/>
        <v>0.04462730336954347</v>
      </c>
      <c r="AR467" s="62">
        <f t="shared" si="132"/>
        <v>0.34803628432270456</v>
      </c>
      <c r="AS467" s="139">
        <f t="shared" si="117"/>
        <v>0.49050000000000005</v>
      </c>
      <c r="AT467" s="62">
        <f t="shared" si="133"/>
        <v>0.5351273033695435</v>
      </c>
      <c r="AU467" s="62">
        <f t="shared" si="134"/>
        <v>-0.0686172378701045</v>
      </c>
      <c r="AV467" s="62">
        <f t="shared" si="135"/>
        <v>0.2794190464526001</v>
      </c>
      <c r="AW467" s="13">
        <f t="shared" si="119"/>
        <v>2.942125811231397</v>
      </c>
      <c r="AX467" s="98">
        <f t="shared" si="118"/>
        <v>2.1355936864405614</v>
      </c>
    </row>
    <row r="468" spans="32:50" ht="12.75">
      <c r="AF468" s="98"/>
      <c r="AG468" s="94">
        <v>433</v>
      </c>
      <c r="AH468" s="62">
        <f t="shared" si="111"/>
        <v>0.3535999999999999</v>
      </c>
      <c r="AI468" s="62">
        <f t="shared" si="112"/>
        <v>0.6464000000000001</v>
      </c>
      <c r="AJ468" s="62">
        <f t="shared" si="113"/>
        <v>0.457827068811051</v>
      </c>
      <c r="AK468" s="62">
        <f t="shared" si="114"/>
        <v>0.7176120400327743</v>
      </c>
      <c r="AL468" s="62">
        <f t="shared" si="115"/>
        <v>0.0823879599672257</v>
      </c>
      <c r="AM468" s="62">
        <f t="shared" si="128"/>
        <v>0.6464000000000001</v>
      </c>
      <c r="AN468" s="62">
        <f t="shared" si="129"/>
        <v>0.651629293346732</v>
      </c>
      <c r="AO468" s="62">
        <f t="shared" si="116"/>
        <v>0.35162929334673204</v>
      </c>
      <c r="AP468" s="62">
        <f t="shared" si="130"/>
        <v>0.12677308577782626</v>
      </c>
      <c r="AQ468" s="62">
        <f t="shared" si="131"/>
        <v>0.04445782354989905</v>
      </c>
      <c r="AR468" s="62">
        <f t="shared" si="132"/>
        <v>0.3488074853909075</v>
      </c>
      <c r="AS468" s="139">
        <f t="shared" si="117"/>
        <v>0.49050000000000005</v>
      </c>
      <c r="AT468" s="62">
        <f t="shared" si="133"/>
        <v>0.5349578235498991</v>
      </c>
      <c r="AU468" s="62">
        <f t="shared" si="134"/>
        <v>-0.06818391669366224</v>
      </c>
      <c r="AV468" s="62">
        <f t="shared" si="135"/>
        <v>0.28062356869724525</v>
      </c>
      <c r="AW468" s="13">
        <f t="shared" si="119"/>
        <v>2.9466353562263654</v>
      </c>
      <c r="AX468" s="98">
        <f t="shared" si="118"/>
        <v>2.132325363538094</v>
      </c>
    </row>
    <row r="469" spans="32:50" ht="12.75">
      <c r="AF469" s="98"/>
      <c r="AG469" s="94">
        <v>434</v>
      </c>
      <c r="AH469" s="62">
        <f t="shared" si="111"/>
        <v>0.3528</v>
      </c>
      <c r="AI469" s="62">
        <f t="shared" si="112"/>
        <v>0.6472</v>
      </c>
      <c r="AJ469" s="62">
        <f t="shared" si="113"/>
        <v>0.4567125661065003</v>
      </c>
      <c r="AK469" s="62">
        <f t="shared" si="114"/>
        <v>0.7180056824287675</v>
      </c>
      <c r="AL469" s="62">
        <f t="shared" si="115"/>
        <v>0.08199431757123254</v>
      </c>
      <c r="AM469" s="62">
        <f t="shared" si="128"/>
        <v>0.6472</v>
      </c>
      <c r="AN469" s="62">
        <f t="shared" si="129"/>
        <v>0.6523732889335462</v>
      </c>
      <c r="AO469" s="62">
        <f t="shared" si="116"/>
        <v>0.3523732889335462</v>
      </c>
      <c r="AP469" s="62">
        <f t="shared" si="130"/>
        <v>0.12601948270998967</v>
      </c>
      <c r="AQ469" s="62">
        <f t="shared" si="131"/>
        <v>0.044288458535248224</v>
      </c>
      <c r="AR469" s="62">
        <f t="shared" si="132"/>
        <v>0.34957898563045237</v>
      </c>
      <c r="AS469" s="139">
        <f t="shared" si="117"/>
        <v>0.49050000000000005</v>
      </c>
      <c r="AT469" s="62">
        <f t="shared" si="133"/>
        <v>0.5347884585352483</v>
      </c>
      <c r="AU469" s="62">
        <f t="shared" si="134"/>
        <v>-0.06775280392856779</v>
      </c>
      <c r="AV469" s="62">
        <f t="shared" si="135"/>
        <v>0.28182618170188456</v>
      </c>
      <c r="AW469" s="13">
        <f t="shared" si="119"/>
        <v>2.9511168911951033</v>
      </c>
      <c r="AX469" s="98">
        <f t="shared" si="118"/>
        <v>2.1290872367428006</v>
      </c>
    </row>
    <row r="470" spans="32:50" ht="12.75">
      <c r="AF470" s="98"/>
      <c r="AG470" s="94">
        <v>435</v>
      </c>
      <c r="AH470" s="62">
        <f t="shared" si="111"/>
        <v>0.352</v>
      </c>
      <c r="AI470" s="62">
        <f t="shared" si="112"/>
        <v>0.648</v>
      </c>
      <c r="AJ470" s="62">
        <f t="shared" si="113"/>
        <v>0.45559867339582333</v>
      </c>
      <c r="AK470" s="62">
        <f t="shared" si="114"/>
        <v>0.7183982182605968</v>
      </c>
      <c r="AL470" s="62">
        <f t="shared" si="115"/>
        <v>0.08160178173940325</v>
      </c>
      <c r="AM470" s="62">
        <f t="shared" si="128"/>
        <v>0.648</v>
      </c>
      <c r="AN470" s="62">
        <f t="shared" si="129"/>
        <v>0.6531177924257194</v>
      </c>
      <c r="AO470" s="62">
        <f t="shared" si="116"/>
        <v>0.35311779242571945</v>
      </c>
      <c r="AP470" s="62">
        <f t="shared" si="130"/>
        <v>0.1252692779987473</v>
      </c>
      <c r="AQ470" s="62">
        <f t="shared" si="131"/>
        <v>0.044119209980182345</v>
      </c>
      <c r="AR470" s="62">
        <f t="shared" si="132"/>
        <v>0.35035078227162286</v>
      </c>
      <c r="AS470" s="139">
        <f t="shared" si="117"/>
        <v>0.49050000000000005</v>
      </c>
      <c r="AT470" s="62">
        <f t="shared" si="133"/>
        <v>0.5346192099801824</v>
      </c>
      <c r="AU470" s="62">
        <f t="shared" si="134"/>
        <v>-0.0673238890223689</v>
      </c>
      <c r="AV470" s="62">
        <f t="shared" si="135"/>
        <v>0.28302689324925395</v>
      </c>
      <c r="AW470" s="13">
        <f t="shared" si="119"/>
        <v>2.955570662290412</v>
      </c>
      <c r="AX470" s="98">
        <f t="shared" si="118"/>
        <v>2.1258788995795648</v>
      </c>
    </row>
    <row r="471" spans="32:50" ht="12.75">
      <c r="AF471" s="98"/>
      <c r="AG471" s="94">
        <v>436</v>
      </c>
      <c r="AH471" s="62">
        <f t="shared" si="111"/>
        <v>0.35119999999999996</v>
      </c>
      <c r="AI471" s="62">
        <f t="shared" si="112"/>
        <v>0.6488</v>
      </c>
      <c r="AJ471" s="62">
        <f t="shared" si="113"/>
        <v>0.4544853882987148</v>
      </c>
      <c r="AK471" s="62">
        <f t="shared" si="114"/>
        <v>0.7187896493411685</v>
      </c>
      <c r="AL471" s="62">
        <f t="shared" si="115"/>
        <v>0.08121035065883153</v>
      </c>
      <c r="AM471" s="62">
        <f t="shared" si="128"/>
        <v>0.6488</v>
      </c>
      <c r="AN471" s="62">
        <f t="shared" si="129"/>
        <v>0.6538627998702254</v>
      </c>
      <c r="AO471" s="62">
        <f t="shared" si="116"/>
        <v>0.35386279987022545</v>
      </c>
      <c r="AP471" s="62">
        <f t="shared" si="130"/>
        <v>0.12452245860492905</v>
      </c>
      <c r="AQ471" s="62">
        <f t="shared" si="131"/>
        <v>0.043950079540051125</v>
      </c>
      <c r="AR471" s="62">
        <f t="shared" si="132"/>
        <v>0.3511228725680206</v>
      </c>
      <c r="AS471" s="139">
        <f t="shared" si="117"/>
        <v>0.49050000000000005</v>
      </c>
      <c r="AT471" s="62">
        <f t="shared" si="133"/>
        <v>0.5344500795400512</v>
      </c>
      <c r="AU471" s="62">
        <f t="shared" si="134"/>
        <v>-0.06689716148133162</v>
      </c>
      <c r="AV471" s="62">
        <f t="shared" si="135"/>
        <v>0.284225711086689</v>
      </c>
      <c r="AW471" s="13">
        <f t="shared" si="119"/>
        <v>2.9599969126286143</v>
      </c>
      <c r="AX471" s="98">
        <f t="shared" si="118"/>
        <v>2.1226999529536084</v>
      </c>
    </row>
    <row r="472" spans="32:50" ht="12.75">
      <c r="AF472" s="98"/>
      <c r="AG472" s="94">
        <v>437</v>
      </c>
      <c r="AH472" s="62">
        <f t="shared" si="111"/>
        <v>0.35040000000000004</v>
      </c>
      <c r="AI472" s="62">
        <f t="shared" si="112"/>
        <v>0.6496</v>
      </c>
      <c r="AJ472" s="62">
        <f t="shared" si="113"/>
        <v>0.4533727084443642</v>
      </c>
      <c r="AK472" s="62">
        <f t="shared" si="114"/>
        <v>0.7191799774743455</v>
      </c>
      <c r="AL472" s="62">
        <f t="shared" si="115"/>
        <v>0.08082002252565457</v>
      </c>
      <c r="AM472" s="62">
        <f t="shared" si="128"/>
        <v>0.6496</v>
      </c>
      <c r="AN472" s="62">
        <f t="shared" si="129"/>
        <v>0.6546083073419152</v>
      </c>
      <c r="AO472" s="62">
        <f t="shared" si="116"/>
        <v>0.35460830734191523</v>
      </c>
      <c r="AP472" s="62">
        <f t="shared" si="130"/>
        <v>0.12377901153820281</v>
      </c>
      <c r="AQ472" s="62">
        <f t="shared" si="131"/>
        <v>0.04378106887083609</v>
      </c>
      <c r="AR472" s="62">
        <f t="shared" si="132"/>
        <v>0.3518952537963894</v>
      </c>
      <c r="AS472" s="139">
        <f t="shared" si="117"/>
        <v>0.49050000000000005</v>
      </c>
      <c r="AT472" s="62">
        <f t="shared" si="133"/>
        <v>0.5342810688708362</v>
      </c>
      <c r="AU472" s="62">
        <f t="shared" si="134"/>
        <v>-0.06647261087003044</v>
      </c>
      <c r="AV472" s="62">
        <f t="shared" si="135"/>
        <v>0.285422642926359</v>
      </c>
      <c r="AW472" s="13">
        <f t="shared" si="119"/>
        <v>2.964395882340973</v>
      </c>
      <c r="AX472" s="98">
        <f t="shared" si="118"/>
        <v>2.119550004980366</v>
      </c>
    </row>
    <row r="473" spans="32:50" ht="12.75">
      <c r="AF473" s="98"/>
      <c r="AG473" s="94">
        <v>438</v>
      </c>
      <c r="AH473" s="62">
        <f t="shared" si="111"/>
        <v>0.3496</v>
      </c>
      <c r="AI473" s="62">
        <f t="shared" si="112"/>
        <v>0.6504</v>
      </c>
      <c r="AJ473" s="62">
        <f t="shared" si="113"/>
        <v>0.4522606314713931</v>
      </c>
      <c r="AK473" s="62">
        <f t="shared" si="114"/>
        <v>0.719569204454999</v>
      </c>
      <c r="AL473" s="62">
        <f t="shared" si="115"/>
        <v>0.0804307955450011</v>
      </c>
      <c r="AM473" s="62">
        <f t="shared" si="128"/>
        <v>0.6503999999999999</v>
      </c>
      <c r="AN473" s="62">
        <f t="shared" si="129"/>
        <v>0.655354310943326</v>
      </c>
      <c r="AO473" s="62">
        <f t="shared" si="116"/>
        <v>0.355354310943326</v>
      </c>
      <c r="AP473" s="62">
        <f t="shared" si="130"/>
        <v>0.12303892385703978</v>
      </c>
      <c r="AQ473" s="62">
        <f t="shared" si="131"/>
        <v>0.04361217962902677</v>
      </c>
      <c r="AR473" s="62">
        <f t="shared" si="132"/>
        <v>0.35266792325644175</v>
      </c>
      <c r="AS473" s="139">
        <f t="shared" si="117"/>
        <v>0.49050000000000005</v>
      </c>
      <c r="AT473" s="62">
        <f t="shared" si="133"/>
        <v>0.5341121796290268</v>
      </c>
      <c r="AU473" s="62">
        <f t="shared" si="134"/>
        <v>-0.06605022681094275</v>
      </c>
      <c r="AV473" s="62">
        <f t="shared" si="135"/>
        <v>0.286617696445499</v>
      </c>
      <c r="AW473" s="13">
        <f t="shared" si="119"/>
        <v>2.9687678086239937</v>
      </c>
      <c r="AX473" s="98">
        <f t="shared" si="118"/>
        <v>2.116428670820102</v>
      </c>
    </row>
    <row r="474" spans="32:50" ht="12.75">
      <c r="AF474" s="98"/>
      <c r="AG474" s="94">
        <v>439</v>
      </c>
      <c r="AH474" s="62">
        <f t="shared" si="111"/>
        <v>0.3488</v>
      </c>
      <c r="AI474" s="62">
        <f t="shared" si="112"/>
        <v>0.6512</v>
      </c>
      <c r="AJ474" s="62">
        <f t="shared" si="113"/>
        <v>0.4511491550277937</v>
      </c>
      <c r="AK474" s="62">
        <f t="shared" si="114"/>
        <v>0.719957332069061</v>
      </c>
      <c r="AL474" s="62">
        <f t="shared" si="115"/>
        <v>0.08004266793093906</v>
      </c>
      <c r="AM474" s="62">
        <f t="shared" si="128"/>
        <v>0.6512</v>
      </c>
      <c r="AN474" s="62">
        <f t="shared" si="129"/>
        <v>0.6561008068044899</v>
      </c>
      <c r="AO474" s="62">
        <f t="shared" si="116"/>
        <v>0.3561008068044899</v>
      </c>
      <c r="AP474" s="62">
        <f t="shared" si="130"/>
        <v>0.12230218266867568</v>
      </c>
      <c r="AQ474" s="62">
        <f t="shared" si="131"/>
        <v>0.04344341347149859</v>
      </c>
      <c r="AR474" s="62">
        <f t="shared" si="132"/>
        <v>0.3534408782706848</v>
      </c>
      <c r="AS474" s="139">
        <f t="shared" si="117"/>
        <v>0.49050000000000005</v>
      </c>
      <c r="AT474" s="62">
        <f t="shared" si="133"/>
        <v>0.5339434134714987</v>
      </c>
      <c r="AU474" s="62">
        <f t="shared" si="134"/>
        <v>-0.06562999898404677</v>
      </c>
      <c r="AV474" s="62">
        <f t="shared" si="135"/>
        <v>0.28781087928663807</v>
      </c>
      <c r="AW474" s="13">
        <f t="shared" si="119"/>
        <v>2.9731129257886155</v>
      </c>
      <c r="AX474" s="98">
        <f t="shared" si="118"/>
        <v>2.113335572517138</v>
      </c>
    </row>
    <row r="475" spans="32:50" ht="12.75">
      <c r="AF475" s="98"/>
      <c r="AG475" s="94">
        <v>440</v>
      </c>
      <c r="AH475" s="62">
        <f t="shared" si="111"/>
        <v>0.348</v>
      </c>
      <c r="AI475" s="62">
        <f t="shared" si="112"/>
        <v>0.652</v>
      </c>
      <c r="AJ475" s="62">
        <f t="shared" si="113"/>
        <v>0.45003827677086694</v>
      </c>
      <c r="AK475" s="62">
        <f t="shared" si="114"/>
        <v>0.7203443620935754</v>
      </c>
      <c r="AL475" s="62">
        <f t="shared" si="115"/>
        <v>0.0796556379064246</v>
      </c>
      <c r="AM475" s="62">
        <f t="shared" si="128"/>
        <v>0.6520000000000001</v>
      </c>
      <c r="AN475" s="62">
        <f t="shared" si="129"/>
        <v>0.6568477910827436</v>
      </c>
      <c r="AO475" s="62">
        <f t="shared" si="116"/>
        <v>0.3568477910827436</v>
      </c>
      <c r="AP475" s="62">
        <f t="shared" si="130"/>
        <v>0.12156877512907088</v>
      </c>
      <c r="AQ475" s="62">
        <f t="shared" si="131"/>
        <v>0.043274772055393526</v>
      </c>
      <c r="AR475" s="62">
        <f t="shared" si="132"/>
        <v>0.3542141161842469</v>
      </c>
      <c r="AS475" s="139">
        <f t="shared" si="117"/>
        <v>0.49050000000000005</v>
      </c>
      <c r="AT475" s="62">
        <f t="shared" si="133"/>
        <v>0.5337747720553936</v>
      </c>
      <c r="AU475" s="62">
        <f t="shared" si="134"/>
        <v>-0.06521191712642448</v>
      </c>
      <c r="AV475" s="62">
        <f t="shared" si="135"/>
        <v>0.28900219905782243</v>
      </c>
      <c r="AW475" s="13">
        <f t="shared" si="119"/>
        <v>2.97743146530832</v>
      </c>
      <c r="AX475" s="98">
        <f t="shared" si="118"/>
        <v>2.110270338843533</v>
      </c>
    </row>
    <row r="476" spans="32:50" ht="12.75">
      <c r="AF476" s="98"/>
      <c r="AG476" s="94">
        <v>441</v>
      </c>
      <c r="AH476" s="62">
        <f t="shared" si="111"/>
        <v>0.34719999999999995</v>
      </c>
      <c r="AI476" s="62">
        <f t="shared" si="112"/>
        <v>0.6528</v>
      </c>
      <c r="AJ476" s="62">
        <f t="shared" si="113"/>
        <v>0.4489279943671617</v>
      </c>
      <c r="AK476" s="62">
        <f t="shared" si="114"/>
        <v>0.7207302962967493</v>
      </c>
      <c r="AL476" s="62">
        <f t="shared" si="115"/>
        <v>0.0792697037032507</v>
      </c>
      <c r="AM476" s="62">
        <f t="shared" si="128"/>
        <v>0.6528</v>
      </c>
      <c r="AN476" s="62">
        <f t="shared" si="129"/>
        <v>0.6575952599625405</v>
      </c>
      <c r="AO476" s="62">
        <f t="shared" si="116"/>
        <v>0.35759525996254055</v>
      </c>
      <c r="AP476" s="62">
        <f t="shared" si="130"/>
        <v>0.12083868844286595</v>
      </c>
      <c r="AQ476" s="62">
        <f t="shared" si="131"/>
        <v>0.04310625703800273</v>
      </c>
      <c r="AR476" s="62">
        <f t="shared" si="132"/>
        <v>0.35498763436470654</v>
      </c>
      <c r="AS476" s="139">
        <f t="shared" si="117"/>
        <v>0.49050000000000005</v>
      </c>
      <c r="AT476" s="62">
        <f t="shared" si="133"/>
        <v>0.5336062570380028</v>
      </c>
      <c r="AU476" s="62">
        <f t="shared" si="134"/>
        <v>-0.06479597103186752</v>
      </c>
      <c r="AV476" s="62">
        <f t="shared" si="135"/>
        <v>0.290191663332839</v>
      </c>
      <c r="AW476" s="13">
        <f t="shared" si="119"/>
        <v>2.981723655866213</v>
      </c>
      <c r="AX476" s="98">
        <f t="shared" si="118"/>
        <v>2.1072326051470633</v>
      </c>
    </row>
    <row r="477" spans="32:50" ht="12.75">
      <c r="AF477" s="98"/>
      <c r="AG477" s="94">
        <v>442</v>
      </c>
      <c r="AH477" s="62">
        <f t="shared" si="111"/>
        <v>0.34640000000000004</v>
      </c>
      <c r="AI477" s="62">
        <f t="shared" si="112"/>
        <v>0.6536</v>
      </c>
      <c r="AJ477" s="62">
        <f t="shared" si="113"/>
        <v>0.44781830549241375</v>
      </c>
      <c r="AK477" s="62">
        <f t="shared" si="114"/>
        <v>0.7211151364380033</v>
      </c>
      <c r="AL477" s="62">
        <f t="shared" si="115"/>
        <v>0.07888486356199675</v>
      </c>
      <c r="AM477" s="62">
        <f t="shared" si="128"/>
        <v>0.6536</v>
      </c>
      <c r="AN477" s="62">
        <f t="shared" si="129"/>
        <v>0.6583432096552639</v>
      </c>
      <c r="AO477" s="62">
        <f t="shared" si="116"/>
        <v>0.35834320965526395</v>
      </c>
      <c r="AP477" s="62">
        <f t="shared" si="130"/>
        <v>0.12011190986333561</v>
      </c>
      <c r="AQ477" s="62">
        <f t="shared" si="131"/>
        <v>0.04293787007665155</v>
      </c>
      <c r="AR477" s="62">
        <f t="shared" si="132"/>
        <v>0.355761430201922</v>
      </c>
      <c r="AS477" s="139">
        <f t="shared" si="117"/>
        <v>0.49050000000000005</v>
      </c>
      <c r="AT477" s="62">
        <f t="shared" si="133"/>
        <v>0.5334378700766516</v>
      </c>
      <c r="AU477" s="62">
        <f t="shared" si="134"/>
        <v>-0.06438215055048778</v>
      </c>
      <c r="AV477" s="62">
        <f t="shared" si="135"/>
        <v>0.29137927965143423</v>
      </c>
      <c r="AW477" s="13">
        <f t="shared" si="119"/>
        <v>2.9859897234010804</v>
      </c>
      <c r="AX477" s="98">
        <f t="shared" si="118"/>
        <v>2.104222013203367</v>
      </c>
    </row>
    <row r="478" spans="32:50" ht="12.75">
      <c r="AF478" s="98"/>
      <c r="AG478" s="94">
        <v>443</v>
      </c>
      <c r="AH478" s="62">
        <f t="shared" si="111"/>
        <v>0.3456</v>
      </c>
      <c r="AI478" s="62">
        <f t="shared" si="112"/>
        <v>0.6544</v>
      </c>
      <c r="AJ478" s="62">
        <f t="shared" si="113"/>
        <v>0.44670920783148566</v>
      </c>
      <c r="AK478" s="62">
        <f t="shared" si="114"/>
        <v>0.7214988842680217</v>
      </c>
      <c r="AL478" s="62">
        <f t="shared" si="115"/>
        <v>0.07850111573197838</v>
      </c>
      <c r="AM478" s="62">
        <f t="shared" si="128"/>
        <v>0.6544</v>
      </c>
      <c r="AN478" s="62">
        <f t="shared" si="129"/>
        <v>0.6590916363990408</v>
      </c>
      <c r="AO478" s="62">
        <f t="shared" si="116"/>
        <v>0.3590916363990408</v>
      </c>
      <c r="AP478" s="62">
        <f t="shared" si="130"/>
        <v>0.11938842669233961</v>
      </c>
      <c r="AQ478" s="62">
        <f t="shared" si="131"/>
        <v>0.04276961282858668</v>
      </c>
      <c r="AR478" s="62">
        <f t="shared" si="132"/>
        <v>0.35653550110786125</v>
      </c>
      <c r="AS478" s="139">
        <f t="shared" si="117"/>
        <v>0.49050000000000005</v>
      </c>
      <c r="AT478" s="62">
        <f t="shared" si="133"/>
        <v>0.5332696128285868</v>
      </c>
      <c r="AU478" s="62">
        <f t="shared" si="134"/>
        <v>-0.06397044558833159</v>
      </c>
      <c r="AV478" s="62">
        <f t="shared" si="135"/>
        <v>0.29256505551952966</v>
      </c>
      <c r="AW478" s="13">
        <f t="shared" si="119"/>
        <v>2.990229891152454</v>
      </c>
      <c r="AX478" s="98">
        <f t="shared" si="118"/>
        <v>2.101238211072128</v>
      </c>
    </row>
    <row r="479" spans="32:50" ht="12.75">
      <c r="AF479" s="98"/>
      <c r="AG479" s="94">
        <v>444</v>
      </c>
      <c r="AH479" s="62">
        <f t="shared" si="111"/>
        <v>0.3448</v>
      </c>
      <c r="AI479" s="62">
        <f t="shared" si="112"/>
        <v>0.6552</v>
      </c>
      <c r="AJ479" s="62">
        <f t="shared" si="113"/>
        <v>0.445600699078308</v>
      </c>
      <c r="AK479" s="62">
        <f t="shared" si="114"/>
        <v>0.7218815415288025</v>
      </c>
      <c r="AL479" s="62">
        <f t="shared" si="115"/>
        <v>0.07811845847119758</v>
      </c>
      <c r="AM479" s="62">
        <f t="shared" si="128"/>
        <v>0.6552</v>
      </c>
      <c r="AN479" s="62">
        <f t="shared" si="129"/>
        <v>0.659840536458557</v>
      </c>
      <c r="AO479" s="62">
        <f t="shared" si="116"/>
        <v>0.359840536458557</v>
      </c>
      <c r="AP479" s="62">
        <f t="shared" si="130"/>
        <v>0.11866822628027093</v>
      </c>
      <c r="AQ479" s="62">
        <f t="shared" si="131"/>
        <v>0.04260148695086541</v>
      </c>
      <c r="AR479" s="62">
        <f t="shared" si="132"/>
        <v>0.3573098445164328</v>
      </c>
      <c r="AS479" s="139">
        <f t="shared" si="117"/>
        <v>0.49050000000000005</v>
      </c>
      <c r="AT479" s="62">
        <f t="shared" si="133"/>
        <v>0.5331014869508655</v>
      </c>
      <c r="AU479" s="62">
        <f t="shared" si="134"/>
        <v>-0.06356084610699765</v>
      </c>
      <c r="AV479" s="62">
        <f t="shared" si="135"/>
        <v>0.29374899840943514</v>
      </c>
      <c r="AW479" s="13">
        <f t="shared" si="119"/>
        <v>2.994444379704714</v>
      </c>
      <c r="AX479" s="98">
        <f t="shared" si="118"/>
        <v>2.0982808529571617</v>
      </c>
    </row>
    <row r="480" spans="32:50" ht="12.75">
      <c r="AF480" s="98"/>
      <c r="AG480" s="94">
        <v>445</v>
      </c>
      <c r="AH480" s="62">
        <f t="shared" si="111"/>
        <v>0.344</v>
      </c>
      <c r="AI480" s="62">
        <f t="shared" si="112"/>
        <v>0.656</v>
      </c>
      <c r="AJ480" s="62">
        <f t="shared" si="113"/>
        <v>0.444492776935819</v>
      </c>
      <c r="AK480" s="62">
        <f t="shared" si="114"/>
        <v>0.7222631099537066</v>
      </c>
      <c r="AL480" s="62">
        <f t="shared" si="115"/>
        <v>0.07773689004629347</v>
      </c>
      <c r="AM480" s="62">
        <f t="shared" si="128"/>
        <v>0.6559999999999999</v>
      </c>
      <c r="AN480" s="62">
        <f t="shared" si="129"/>
        <v>0.6605899061248737</v>
      </c>
      <c r="AO480" s="62">
        <f t="shared" si="116"/>
        <v>0.3605899061248737</v>
      </c>
      <c r="AP480" s="62">
        <f t="shared" si="130"/>
        <v>0.11795129602600167</v>
      </c>
      <c r="AQ480" s="62">
        <f t="shared" si="131"/>
        <v>0.04243349410024707</v>
      </c>
      <c r="AR480" s="62">
        <f t="shared" si="132"/>
        <v>0.35808445788331766</v>
      </c>
      <c r="AS480" s="139">
        <f t="shared" si="117"/>
        <v>0.49050000000000005</v>
      </c>
      <c r="AT480" s="62">
        <f t="shared" si="133"/>
        <v>0.5329334941002472</v>
      </c>
      <c r="AU480" s="62">
        <f t="shared" si="134"/>
        <v>-0.06315334212325902</v>
      </c>
      <c r="AV480" s="62">
        <f t="shared" si="135"/>
        <v>0.29493111576005865</v>
      </c>
      <c r="AW480" s="13">
        <f t="shared" si="119"/>
        <v>2.9986334070302565</v>
      </c>
      <c r="AX480" s="98">
        <f t="shared" si="118"/>
        <v>2.095349599070277</v>
      </c>
    </row>
    <row r="481" spans="32:50" ht="12.75">
      <c r="AF481" s="98"/>
      <c r="AG481" s="94">
        <v>446</v>
      </c>
      <c r="AH481" s="62">
        <f t="shared" si="111"/>
        <v>0.34319999999999995</v>
      </c>
      <c r="AI481" s="62">
        <f t="shared" si="112"/>
        <v>0.6568</v>
      </c>
      <c r="AJ481" s="62">
        <f t="shared" si="113"/>
        <v>0.44338543911590667</v>
      </c>
      <c r="AK481" s="62">
        <f t="shared" si="114"/>
        <v>0.7226435912675072</v>
      </c>
      <c r="AL481" s="62">
        <f t="shared" si="115"/>
        <v>0.07735640873249283</v>
      </c>
      <c r="AM481" s="62">
        <f t="shared" si="128"/>
        <v>0.6568</v>
      </c>
      <c r="AN481" s="62">
        <f t="shared" si="129"/>
        <v>0.6613397417152462</v>
      </c>
      <c r="AO481" s="62">
        <f t="shared" si="116"/>
        <v>0.36133974171524624</v>
      </c>
      <c r="AP481" s="62">
        <f t="shared" si="130"/>
        <v>0.11723762337682522</v>
      </c>
      <c r="AQ481" s="62">
        <f t="shared" si="131"/>
        <v>0.04226563593308638</v>
      </c>
      <c r="AR481" s="62">
        <f t="shared" si="132"/>
        <v>0.3588593386858041</v>
      </c>
      <c r="AS481" s="139">
        <f t="shared" si="117"/>
        <v>0.49050000000000005</v>
      </c>
      <c r="AT481" s="62">
        <f t="shared" si="133"/>
        <v>0.5327656359330865</v>
      </c>
      <c r="AU481" s="62">
        <f t="shared" si="134"/>
        <v>-0.06274792370868804</v>
      </c>
      <c r="AV481" s="62">
        <f t="shared" si="135"/>
        <v>0.29611141497711607</v>
      </c>
      <c r="AW481" s="13">
        <f t="shared" si="119"/>
        <v>3.002797188531754</v>
      </c>
      <c r="AX481" s="98">
        <f t="shared" si="118"/>
        <v>2.0924441154987923</v>
      </c>
    </row>
    <row r="482" spans="32:50" ht="12.75">
      <c r="AF482" s="98"/>
      <c r="AG482" s="94">
        <v>447</v>
      </c>
      <c r="AH482" s="62">
        <f t="shared" si="111"/>
        <v>0.34240000000000004</v>
      </c>
      <c r="AI482" s="62">
        <f t="shared" si="112"/>
        <v>0.6576</v>
      </c>
      <c r="AJ482" s="62">
        <f t="shared" si="113"/>
        <v>0.44227868333935005</v>
      </c>
      <c r="AK482" s="62">
        <f t="shared" si="114"/>
        <v>0.723022987186438</v>
      </c>
      <c r="AL482" s="62">
        <f t="shared" si="115"/>
        <v>0.07697701281356206</v>
      </c>
      <c r="AM482" s="62">
        <f t="shared" si="128"/>
        <v>0.6576</v>
      </c>
      <c r="AN482" s="62">
        <f t="shared" si="129"/>
        <v>0.6620900395729415</v>
      </c>
      <c r="AO482" s="62">
        <f t="shared" si="116"/>
        <v>0.36209003957294156</v>
      </c>
      <c r="AP482" s="62">
        <f t="shared" si="130"/>
        <v>0.11652719582839809</v>
      </c>
      <c r="AQ482" s="62">
        <f t="shared" si="131"/>
        <v>0.04209791410522923</v>
      </c>
      <c r="AR482" s="62">
        <f t="shared" si="132"/>
        <v>0.3596344844226192</v>
      </c>
      <c r="AS482" s="139">
        <f t="shared" si="117"/>
        <v>0.49050000000000005</v>
      </c>
      <c r="AT482" s="62">
        <f t="shared" si="133"/>
        <v>0.5325979141052293</v>
      </c>
      <c r="AU482" s="62">
        <f t="shared" si="134"/>
        <v>-0.062344580989286275</v>
      </c>
      <c r="AV482" s="62">
        <f t="shared" si="135"/>
        <v>0.29728990343333295</v>
      </c>
      <c r="AW482" s="13">
        <f t="shared" si="119"/>
        <v>3.006935937083502</v>
      </c>
      <c r="AX482" s="98">
        <f t="shared" si="118"/>
        <v>2.089564074076615</v>
      </c>
    </row>
    <row r="483" spans="32:50" ht="12.75">
      <c r="AF483" s="98"/>
      <c r="AG483" s="94">
        <v>448</v>
      </c>
      <c r="AH483" s="62">
        <f t="shared" si="111"/>
        <v>0.3416</v>
      </c>
      <c r="AI483" s="62">
        <f t="shared" si="112"/>
        <v>0.6584</v>
      </c>
      <c r="AJ483" s="62">
        <f t="shared" si="113"/>
        <v>0.4411725073357613</v>
      </c>
      <c r="AK483" s="62">
        <f t="shared" si="114"/>
        <v>0.7234012994182413</v>
      </c>
      <c r="AL483" s="62">
        <f t="shared" si="115"/>
        <v>0.07659870058175877</v>
      </c>
      <c r="AM483" s="62">
        <f t="shared" si="128"/>
        <v>0.6584</v>
      </c>
      <c r="AN483" s="62">
        <f t="shared" si="129"/>
        <v>0.66284079606706</v>
      </c>
      <c r="AO483" s="62">
        <f t="shared" si="116"/>
        <v>0.36284079606706005</v>
      </c>
      <c r="AP483" s="62">
        <f t="shared" si="130"/>
        <v>0.11582000092467748</v>
      </c>
      <c r="AQ483" s="62">
        <f t="shared" si="131"/>
        <v>0.04193033027191024</v>
      </c>
      <c r="AR483" s="62">
        <f t="shared" si="132"/>
        <v>0.36040989261376605</v>
      </c>
      <c r="AS483" s="139">
        <f t="shared" si="117"/>
        <v>0.49050000000000005</v>
      </c>
      <c r="AT483" s="62">
        <f t="shared" si="133"/>
        <v>0.5324303302719103</v>
      </c>
      <c r="AU483" s="62">
        <f t="shared" si="134"/>
        <v>-0.061943304145116944</v>
      </c>
      <c r="AV483" s="62">
        <f t="shared" si="135"/>
        <v>0.2984665884686491</v>
      </c>
      <c r="AW483" s="13">
        <f t="shared" si="119"/>
        <v>3.011049863071932</v>
      </c>
      <c r="AX483" s="98">
        <f t="shared" si="118"/>
        <v>2.0867091522587264</v>
      </c>
    </row>
    <row r="484" spans="32:50" ht="12.75">
      <c r="AF484" s="98"/>
      <c r="AG484" s="94">
        <v>449</v>
      </c>
      <c r="AH484" s="62">
        <f aca="true" t="shared" si="136" ref="AH484:AH547">$AC$38-AI484</f>
        <v>0.3408</v>
      </c>
      <c r="AI484" s="62">
        <f aca="true" t="shared" si="137" ref="AI484:AI547">$AC$45+AG484*$AI$33</f>
        <v>0.6592</v>
      </c>
      <c r="AJ484" s="62">
        <f aca="true" t="shared" si="138" ref="AJ484:AJ547">ASIN(AH484/$AC$53)</f>
        <v>0.44006690884352906</v>
      </c>
      <c r="AK484" s="62">
        <f aca="true" t="shared" si="139" ref="AK484:AK547">$AC$53*COS(AJ484)</f>
        <v>0.7237785296622166</v>
      </c>
      <c r="AL484" s="62">
        <f aca="true" t="shared" si="140" ref="AL484:AL547">$AC$53-AK484</f>
        <v>0.07622147033778348</v>
      </c>
      <c r="AM484" s="62">
        <f t="shared" si="128"/>
        <v>0.6592</v>
      </c>
      <c r="AN484" s="62">
        <f t="shared" si="129"/>
        <v>0.6635920075923561</v>
      </c>
      <c r="AO484" s="62">
        <f aca="true" t="shared" si="141" ref="AO484:AO547">$AC$44*(AN484-$AC$45)</f>
        <v>0.36359200759235616</v>
      </c>
      <c r="AP484" s="62">
        <f t="shared" si="130"/>
        <v>0.11511602625785643</v>
      </c>
      <c r="AQ484" s="62">
        <f t="shared" si="131"/>
        <v>0.04176288608765207</v>
      </c>
      <c r="AR484" s="62">
        <f t="shared" si="132"/>
        <v>0.36118556080035896</v>
      </c>
      <c r="AS484" s="139">
        <f aca="true" t="shared" si="142" ref="AS484:AS547">$AC$40*$AC$37</f>
        <v>0.49050000000000005</v>
      </c>
      <c r="AT484" s="62">
        <f t="shared" si="133"/>
        <v>0.5322628860876522</v>
      </c>
      <c r="AU484" s="62">
        <f t="shared" si="134"/>
        <v>-0.06154408340994084</v>
      </c>
      <c r="AV484" s="62">
        <f t="shared" si="135"/>
        <v>0.29964147739041813</v>
      </c>
      <c r="AW484" s="13">
        <f t="shared" si="119"/>
        <v>3.01513917443526</v>
      </c>
      <c r="AX484" s="98">
        <f aca="true" t="shared" si="143" ref="AX484:AX547">2*PI()/AW484</f>
        <v>2.083879032999011</v>
      </c>
    </row>
    <row r="485" spans="32:50" ht="12.75">
      <c r="AF485" s="98"/>
      <c r="AG485" s="94">
        <v>450</v>
      </c>
      <c r="AH485" s="62">
        <f t="shared" si="136"/>
        <v>0.33999999999999997</v>
      </c>
      <c r="AI485" s="62">
        <f t="shared" si="137"/>
        <v>0.66</v>
      </c>
      <c r="AJ485" s="62">
        <f t="shared" si="138"/>
        <v>0.4389618856097606</v>
      </c>
      <c r="AK485" s="62">
        <f t="shared" si="139"/>
        <v>0.724154679609267</v>
      </c>
      <c r="AL485" s="62">
        <f t="shared" si="140"/>
        <v>0.075845320390733</v>
      </c>
      <c r="AM485" s="62">
        <f t="shared" si="128"/>
        <v>0.66</v>
      </c>
      <c r="AN485" s="62">
        <f t="shared" si="129"/>
        <v>0.664343670569061</v>
      </c>
      <c r="AO485" s="62">
        <f t="shared" si="141"/>
        <v>0.364343670569061</v>
      </c>
      <c r="AP485" s="62">
        <f t="shared" si="130"/>
        <v>0.11441525946829868</v>
      </c>
      <c r="AQ485" s="62">
        <f t="shared" si="131"/>
        <v>0.0415955832061675</v>
      </c>
      <c r="AR485" s="62">
        <f t="shared" si="132"/>
        <v>0.3619614865444599</v>
      </c>
      <c r="AS485" s="139">
        <f t="shared" si="142"/>
        <v>0.49050000000000005</v>
      </c>
      <c r="AT485" s="62">
        <f t="shared" si="133"/>
        <v>0.5320955832061676</v>
      </c>
      <c r="AU485" s="62">
        <f t="shared" si="134"/>
        <v>-0.06114690907085712</v>
      </c>
      <c r="AV485" s="62">
        <f t="shared" si="135"/>
        <v>0.3008145774736028</v>
      </c>
      <c r="AW485" s="13">
        <f aca="true" t="shared" si="144" ref="AW485:AW548">SQRT(ABS(AV485/($AC$40*AI485)))</f>
        <v>3.019204076702309</v>
      </c>
      <c r="AX485" s="98">
        <f t="shared" si="143"/>
        <v>2.0810734046313035</v>
      </c>
    </row>
    <row r="486" spans="32:50" ht="12.75">
      <c r="AF486" s="98"/>
      <c r="AG486" s="94">
        <v>451</v>
      </c>
      <c r="AH486" s="62">
        <f t="shared" si="136"/>
        <v>0.33919999999999995</v>
      </c>
      <c r="AI486" s="62">
        <f t="shared" si="137"/>
        <v>0.6608</v>
      </c>
      <c r="AJ486" s="62">
        <f t="shared" si="138"/>
        <v>0.43785743539022604</v>
      </c>
      <c r="AK486" s="62">
        <f t="shared" si="139"/>
        <v>0.7245297509419473</v>
      </c>
      <c r="AL486" s="62">
        <f t="shared" si="140"/>
        <v>0.07547024905805277</v>
      </c>
      <c r="AM486" s="62">
        <f t="shared" si="128"/>
        <v>0.6608</v>
      </c>
      <c r="AN486" s="62">
        <f t="shared" si="129"/>
        <v>0.6650957814427066</v>
      </c>
      <c r="AO486" s="62">
        <f t="shared" si="141"/>
        <v>0.36509578144270666</v>
      </c>
      <c r="AP486" s="62">
        <f t="shared" si="130"/>
        <v>0.1137176882444688</v>
      </c>
      <c r="AQ486" s="62">
        <f t="shared" si="131"/>
        <v>0.041428423280262604</v>
      </c>
      <c r="AR486" s="62">
        <f t="shared" si="132"/>
        <v>0.3627376674289176</v>
      </c>
      <c r="AS486" s="139">
        <f t="shared" si="142"/>
        <v>0.49050000000000005</v>
      </c>
      <c r="AT486" s="62">
        <f t="shared" si="133"/>
        <v>0.5319284232802627</v>
      </c>
      <c r="AU486" s="62">
        <f t="shared" si="134"/>
        <v>-0.06075177146794604</v>
      </c>
      <c r="AV486" s="62">
        <f t="shared" si="135"/>
        <v>0.3019858959609716</v>
      </c>
      <c r="AW486" s="13">
        <f t="shared" si="144"/>
        <v>3.0232447730305467</v>
      </c>
      <c r="AX486" s="98">
        <f t="shared" si="143"/>
        <v>2.0782919607535533</v>
      </c>
    </row>
    <row r="487" spans="32:50" ht="12.75">
      <c r="AF487" s="98"/>
      <c r="AG487" s="94">
        <v>452</v>
      </c>
      <c r="AH487" s="62">
        <f t="shared" si="136"/>
        <v>0.33840000000000003</v>
      </c>
      <c r="AI487" s="62">
        <f t="shared" si="137"/>
        <v>0.6616</v>
      </c>
      <c r="AJ487" s="62">
        <f t="shared" si="138"/>
        <v>0.4367535559493018</v>
      </c>
      <c r="AK487" s="62">
        <f t="shared" si="139"/>
        <v>0.72490374533451</v>
      </c>
      <c r="AL487" s="62">
        <f t="shared" si="140"/>
        <v>0.07509625466549008</v>
      </c>
      <c r="AM487" s="62">
        <f t="shared" si="128"/>
        <v>0.6616</v>
      </c>
      <c r="AN487" s="62">
        <f t="shared" si="129"/>
        <v>0.6658483366839509</v>
      </c>
      <c r="AO487" s="62">
        <f t="shared" si="141"/>
        <v>0.36584833668395095</v>
      </c>
      <c r="AP487" s="62">
        <f t="shared" si="130"/>
        <v>0.1130233003228609</v>
      </c>
      <c r="AQ487" s="62">
        <f t="shared" si="131"/>
        <v>0.041261407961742144</v>
      </c>
      <c r="AR487" s="62">
        <f t="shared" si="132"/>
        <v>0.3635141010572055</v>
      </c>
      <c r="AS487" s="139">
        <f t="shared" si="142"/>
        <v>0.49050000000000005</v>
      </c>
      <c r="AT487" s="62">
        <f t="shared" si="133"/>
        <v>0.5317614079617422</v>
      </c>
      <c r="AU487" s="62">
        <f t="shared" si="134"/>
        <v>-0.0603586609939156</v>
      </c>
      <c r="AV487" s="62">
        <f t="shared" si="135"/>
        <v>0.30315544006328987</v>
      </c>
      <c r="AW487" s="13">
        <f t="shared" si="144"/>
        <v>3.027261464243332</v>
      </c>
      <c r="AX487" s="98">
        <f t="shared" si="143"/>
        <v>2.075534400115015</v>
      </c>
    </row>
    <row r="488" spans="32:50" ht="12.75">
      <c r="AF488" s="98"/>
      <c r="AG488" s="94">
        <v>453</v>
      </c>
      <c r="AH488" s="62">
        <f t="shared" si="136"/>
        <v>0.3376</v>
      </c>
      <c r="AI488" s="62">
        <f t="shared" si="137"/>
        <v>0.6624</v>
      </c>
      <c r="AJ488" s="62">
        <f t="shared" si="138"/>
        <v>0.43565024505991484</v>
      </c>
      <c r="AK488" s="62">
        <f t="shared" si="139"/>
        <v>0.7252766644529521</v>
      </c>
      <c r="AL488" s="62">
        <f t="shared" si="140"/>
        <v>0.07472333554704791</v>
      </c>
      <c r="AM488" s="62">
        <f t="shared" si="128"/>
        <v>0.6624</v>
      </c>
      <c r="AN488" s="62">
        <f t="shared" si="129"/>
        <v>0.6666013327884042</v>
      </c>
      <c r="AO488" s="62">
        <f t="shared" si="141"/>
        <v>0.3666013327884042</v>
      </c>
      <c r="AP488" s="62">
        <f t="shared" si="130"/>
        <v>0.11233208348792584</v>
      </c>
      <c r="AQ488" s="62">
        <f t="shared" si="131"/>
        <v>0.0410945389013171</v>
      </c>
      <c r="AR488" s="62">
        <f t="shared" si="132"/>
        <v>0.3642907850532626</v>
      </c>
      <c r="AS488" s="139">
        <f t="shared" si="142"/>
        <v>0.49050000000000005</v>
      </c>
      <c r="AT488" s="62">
        <f t="shared" si="133"/>
        <v>0.5315945389013171</v>
      </c>
      <c r="AU488" s="62">
        <f t="shared" si="134"/>
        <v>-0.059967568093752005</v>
      </c>
      <c r="AV488" s="62">
        <f t="shared" si="135"/>
        <v>0.3043232169595106</v>
      </c>
      <c r="AW488" s="13">
        <f t="shared" si="144"/>
        <v>3.0312543488663986</v>
      </c>
      <c r="AX488" s="98">
        <f t="shared" si="143"/>
        <v>2.0728004265063786</v>
      </c>
    </row>
    <row r="489" spans="32:50" ht="12.75">
      <c r="AF489" s="98"/>
      <c r="AG489" s="94">
        <v>454</v>
      </c>
      <c r="AH489" s="62">
        <f t="shared" si="136"/>
        <v>0.3368</v>
      </c>
      <c r="AI489" s="62">
        <f t="shared" si="137"/>
        <v>0.6632</v>
      </c>
      <c r="AJ489" s="62">
        <f t="shared" si="138"/>
        <v>0.43454750050348834</v>
      </c>
      <c r="AK489" s="62">
        <f t="shared" si="139"/>
        <v>0.7256485099550609</v>
      </c>
      <c r="AL489" s="62">
        <f t="shared" si="140"/>
        <v>0.07435149004493913</v>
      </c>
      <c r="AM489" s="62">
        <f t="shared" si="128"/>
        <v>0.6632</v>
      </c>
      <c r="AN489" s="62">
        <f t="shared" si="129"/>
        <v>0.6673547662764556</v>
      </c>
      <c r="AO489" s="62">
        <f t="shared" si="141"/>
        <v>0.36735476627645564</v>
      </c>
      <c r="AP489" s="62">
        <f t="shared" si="130"/>
        <v>0.11164402557199599</v>
      </c>
      <c r="AQ489" s="62">
        <f t="shared" si="131"/>
        <v>0.04092781774851385</v>
      </c>
      <c r="AR489" s="62">
        <f t="shared" si="132"/>
        <v>0.3650677170613334</v>
      </c>
      <c r="AS489" s="139">
        <f t="shared" si="142"/>
        <v>0.49050000000000005</v>
      </c>
      <c r="AT489" s="62">
        <f t="shared" si="133"/>
        <v>0.5314278177485139</v>
      </c>
      <c r="AU489" s="62">
        <f t="shared" si="134"/>
        <v>-0.059578483264373275</v>
      </c>
      <c r="AV489" s="62">
        <f t="shared" si="135"/>
        <v>0.30548923379696014</v>
      </c>
      <c r="AW489" s="13">
        <f t="shared" si="144"/>
        <v>3.035223623163601</v>
      </c>
      <c r="AX489" s="98">
        <f t="shared" si="143"/>
        <v>2.070089748652736</v>
      </c>
    </row>
    <row r="490" spans="32:50" ht="12.75">
      <c r="AF490" s="98"/>
      <c r="AG490" s="94">
        <v>455</v>
      </c>
      <c r="AH490" s="62">
        <f t="shared" si="136"/>
        <v>0.3360000000000001</v>
      </c>
      <c r="AI490" s="62">
        <f t="shared" si="137"/>
        <v>0.6639999999999999</v>
      </c>
      <c r="AJ490" s="62">
        <f t="shared" si="138"/>
        <v>0.43344532006988606</v>
      </c>
      <c r="AK490" s="62">
        <f t="shared" si="139"/>
        <v>0.7260192834904594</v>
      </c>
      <c r="AL490" s="62">
        <f t="shared" si="140"/>
        <v>0.07398071650954063</v>
      </c>
      <c r="AM490" s="62">
        <f t="shared" si="128"/>
        <v>0.6639999999999999</v>
      </c>
      <c r="AN490" s="62">
        <f t="shared" si="129"/>
        <v>0.668108633693103</v>
      </c>
      <c r="AO490" s="62">
        <f t="shared" si="141"/>
        <v>0.36810863369310304</v>
      </c>
      <c r="AP490" s="62">
        <f t="shared" si="130"/>
        <v>0.11095911445520718</v>
      </c>
      <c r="AQ490" s="62">
        <f t="shared" si="131"/>
        <v>0.04076124615158513</v>
      </c>
      <c r="AR490" s="62">
        <f t="shared" si="132"/>
        <v>0.3658448947458103</v>
      </c>
      <c r="AS490" s="139">
        <f t="shared" si="142"/>
        <v>0.49050000000000005</v>
      </c>
      <c r="AT490" s="62">
        <f t="shared" si="133"/>
        <v>0.5312612461515852</v>
      </c>
      <c r="AU490" s="62">
        <f t="shared" si="134"/>
        <v>-0.059191397054285715</v>
      </c>
      <c r="AV490" s="62">
        <f t="shared" si="135"/>
        <v>0.30665349769152456</v>
      </c>
      <c r="AW490" s="13">
        <f t="shared" si="144"/>
        <v>3.039169481171934</v>
      </c>
      <c r="AX490" s="98">
        <f t="shared" si="143"/>
        <v>2.067402080109309</v>
      </c>
    </row>
    <row r="491" spans="32:50" ht="12.75">
      <c r="AF491" s="98"/>
      <c r="AG491" s="94">
        <v>456</v>
      </c>
      <c r="AH491" s="62">
        <f t="shared" si="136"/>
        <v>0.33519999999999994</v>
      </c>
      <c r="AI491" s="62">
        <f t="shared" si="137"/>
        <v>0.6648000000000001</v>
      </c>
      <c r="AJ491" s="62">
        <f t="shared" si="138"/>
        <v>0.43234370155735774</v>
      </c>
      <c r="AK491" s="62">
        <f t="shared" si="139"/>
        <v>0.7263889867006521</v>
      </c>
      <c r="AL491" s="62">
        <f t="shared" si="140"/>
        <v>0.07361101329934794</v>
      </c>
      <c r="AM491" s="62">
        <f t="shared" si="128"/>
        <v>0.6648000000000001</v>
      </c>
      <c r="AN491" s="62">
        <f t="shared" si="129"/>
        <v>0.6688629316077823</v>
      </c>
      <c r="AO491" s="62">
        <f t="shared" si="141"/>
        <v>0.36886293160778233</v>
      </c>
      <c r="AP491" s="62">
        <f t="shared" si="130"/>
        <v>0.110277338065419</v>
      </c>
      <c r="AQ491" s="62">
        <f t="shared" si="131"/>
        <v>0.04059482575742281</v>
      </c>
      <c r="AR491" s="62">
        <f t="shared" si="132"/>
        <v>0.36662231579107674</v>
      </c>
      <c r="AS491" s="139">
        <f t="shared" si="142"/>
        <v>0.49050000000000005</v>
      </c>
      <c r="AT491" s="62">
        <f t="shared" si="133"/>
        <v>0.5310948257574228</v>
      </c>
      <c r="AU491" s="62">
        <f t="shared" si="134"/>
        <v>-0.05880630006324387</v>
      </c>
      <c r="AV491" s="62">
        <f t="shared" si="135"/>
        <v>0.30781601572783285</v>
      </c>
      <c r="AW491" s="13">
        <f t="shared" si="144"/>
        <v>3.0430921147358543</v>
      </c>
      <c r="AX491" s="98">
        <f t="shared" si="143"/>
        <v>2.0647371391598437</v>
      </c>
    </row>
    <row r="492" spans="32:50" ht="12.75">
      <c r="AF492" s="98"/>
      <c r="AG492" s="94">
        <v>457</v>
      </c>
      <c r="AH492" s="62">
        <f t="shared" si="136"/>
        <v>0.33440000000000003</v>
      </c>
      <c r="AI492" s="62">
        <f t="shared" si="137"/>
        <v>0.6656</v>
      </c>
      <c r="AJ492" s="62">
        <f t="shared" si="138"/>
        <v>0.43124264277248653</v>
      </c>
      <c r="AK492" s="62">
        <f t="shared" si="139"/>
        <v>0.7267576212190692</v>
      </c>
      <c r="AL492" s="62">
        <f t="shared" si="140"/>
        <v>0.07324237878093087</v>
      </c>
      <c r="AM492" s="62">
        <f t="shared" si="128"/>
        <v>0.6656</v>
      </c>
      <c r="AN492" s="62">
        <f t="shared" si="129"/>
        <v>0.6696176566141975</v>
      </c>
      <c r="AO492" s="62">
        <f t="shared" si="141"/>
        <v>0.3696176566141975</v>
      </c>
      <c r="AP492" s="62">
        <f t="shared" si="130"/>
        <v>0.10959868437813425</v>
      </c>
      <c r="AQ492" s="62">
        <f t="shared" si="131"/>
        <v>0.040428558211472815</v>
      </c>
      <c r="AR492" s="62">
        <f t="shared" si="132"/>
        <v>0.3673999779013499</v>
      </c>
      <c r="AS492" s="139">
        <f t="shared" si="142"/>
        <v>0.49050000000000005</v>
      </c>
      <c r="AT492" s="62">
        <f t="shared" si="133"/>
        <v>0.5309285582114729</v>
      </c>
      <c r="AU492" s="62">
        <f t="shared" si="134"/>
        <v>-0.05842318294191438</v>
      </c>
      <c r="AV492" s="62">
        <f t="shared" si="135"/>
        <v>0.3089767949594355</v>
      </c>
      <c r="AW492" s="13">
        <f t="shared" si="144"/>
        <v>3.0469917135408955</v>
      </c>
      <c r="AX492" s="98">
        <f t="shared" si="143"/>
        <v>2.0620946487176117</v>
      </c>
    </row>
    <row r="493" spans="32:50" ht="12.75">
      <c r="AF493" s="98"/>
      <c r="AG493" s="94">
        <v>458</v>
      </c>
      <c r="AH493" s="62">
        <f t="shared" si="136"/>
        <v>0.3336</v>
      </c>
      <c r="AI493" s="62">
        <f t="shared" si="137"/>
        <v>0.6664</v>
      </c>
      <c r="AJ493" s="62">
        <f t="shared" si="138"/>
        <v>0.43014214153013364</v>
      </c>
      <c r="AK493" s="62">
        <f t="shared" si="139"/>
        <v>0.7271251886711119</v>
      </c>
      <c r="AL493" s="62">
        <f t="shared" si="140"/>
        <v>0.07287481132888818</v>
      </c>
      <c r="AM493" s="62">
        <f t="shared" si="128"/>
        <v>0.6664</v>
      </c>
      <c r="AN493" s="62">
        <f t="shared" si="129"/>
        <v>0.6703728053301544</v>
      </c>
      <c r="AO493" s="62">
        <f t="shared" si="141"/>
        <v>0.37037280533015443</v>
      </c>
      <c r="AP493" s="62">
        <f t="shared" si="130"/>
        <v>0.10892314141641368</v>
      </c>
      <c r="AQ493" s="62">
        <f t="shared" si="131"/>
        <v>0.04026244515765106</v>
      </c>
      <c r="AR493" s="62">
        <f t="shared" si="132"/>
        <v>0.36817787880052705</v>
      </c>
      <c r="AS493" s="139">
        <f t="shared" si="142"/>
        <v>0.49050000000000005</v>
      </c>
      <c r="AT493" s="62">
        <f t="shared" si="133"/>
        <v>0.5307624451576511</v>
      </c>
      <c r="AU493" s="62">
        <f t="shared" si="134"/>
        <v>-0.05804203639154139</v>
      </c>
      <c r="AV493" s="62">
        <f t="shared" si="135"/>
        <v>0.3101358424089857</v>
      </c>
      <c r="AW493" s="13">
        <f t="shared" si="144"/>
        <v>3.0508684651466407</v>
      </c>
      <c r="AX493" s="98">
        <f t="shared" si="143"/>
        <v>2.0594743362289085</v>
      </c>
    </row>
    <row r="494" spans="32:50" ht="12.75">
      <c r="AF494" s="98"/>
      <c r="AG494" s="94">
        <v>459</v>
      </c>
      <c r="AH494" s="62">
        <f t="shared" si="136"/>
        <v>0.3328</v>
      </c>
      <c r="AI494" s="62">
        <f t="shared" si="137"/>
        <v>0.6672</v>
      </c>
      <c r="AJ494" s="62">
        <f t="shared" si="138"/>
        <v>0.4290421956533866</v>
      </c>
      <c r="AK494" s="62">
        <f t="shared" si="139"/>
        <v>0.7274916906741961</v>
      </c>
      <c r="AL494" s="62">
        <f t="shared" si="140"/>
        <v>0.07250830932580399</v>
      </c>
      <c r="AM494" s="62">
        <f t="shared" si="128"/>
        <v>0.6672</v>
      </c>
      <c r="AN494" s="62">
        <f t="shared" si="129"/>
        <v>0.6711283743973924</v>
      </c>
      <c r="AO494" s="62">
        <f t="shared" si="141"/>
        <v>0.3711283743973924</v>
      </c>
      <c r="AP494" s="62">
        <f t="shared" si="130"/>
        <v>0.10825069725079205</v>
      </c>
      <c r="AQ494" s="62">
        <f t="shared" si="131"/>
        <v>0.04009648823826197</v>
      </c>
      <c r="AR494" s="62">
        <f t="shared" si="132"/>
        <v>0.36895601623203</v>
      </c>
      <c r="AS494" s="139">
        <f t="shared" si="142"/>
        <v>0.49050000000000005</v>
      </c>
      <c r="AT494" s="62">
        <f t="shared" si="133"/>
        <v>0.530596488238262</v>
      </c>
      <c r="AU494" s="62">
        <f t="shared" si="134"/>
        <v>-0.05766285116361693</v>
      </c>
      <c r="AV494" s="62">
        <f t="shared" si="135"/>
        <v>0.3112931650684131</v>
      </c>
      <c r="AW494" s="13">
        <f t="shared" si="144"/>
        <v>3.0547225550190116</v>
      </c>
      <c r="AX494" s="98">
        <f t="shared" si="143"/>
        <v>2.0568759335790094</v>
      </c>
    </row>
    <row r="495" spans="32:50" ht="12.75">
      <c r="AF495" s="98"/>
      <c r="AG495" s="94">
        <v>460</v>
      </c>
      <c r="AH495" s="62">
        <f t="shared" si="136"/>
        <v>0.3320000000000001</v>
      </c>
      <c r="AI495" s="62">
        <f t="shared" si="137"/>
        <v>0.6679999999999999</v>
      </c>
      <c r="AJ495" s="62">
        <f t="shared" si="138"/>
        <v>0.4279428029735058</v>
      </c>
      <c r="AK495" s="62">
        <f t="shared" si="139"/>
        <v>0.7278571288377961</v>
      </c>
      <c r="AL495" s="62">
        <f t="shared" si="140"/>
        <v>0.07214287116220397</v>
      </c>
      <c r="AM495" s="62">
        <f t="shared" si="128"/>
        <v>0.6679999999999999</v>
      </c>
      <c r="AN495" s="62">
        <f t="shared" si="129"/>
        <v>0.6718843604814196</v>
      </c>
      <c r="AO495" s="62">
        <f t="shared" si="141"/>
        <v>0.37188436048141965</v>
      </c>
      <c r="AP495" s="62">
        <f t="shared" si="130"/>
        <v>0.10758133999919037</v>
      </c>
      <c r="AQ495" s="62">
        <f t="shared" si="131"/>
        <v>0.03993068909391827</v>
      </c>
      <c r="AR495" s="62">
        <f t="shared" si="132"/>
        <v>0.36973438795865243</v>
      </c>
      <c r="AS495" s="139">
        <f t="shared" si="142"/>
        <v>0.49050000000000005</v>
      </c>
      <c r="AT495" s="62">
        <f t="shared" si="133"/>
        <v>0.5304306890939183</v>
      </c>
      <c r="AU495" s="62">
        <f t="shared" si="134"/>
        <v>-0.057285618059553324</v>
      </c>
      <c r="AV495" s="62">
        <f t="shared" si="135"/>
        <v>0.3124487698990991</v>
      </c>
      <c r="AW495" s="13">
        <f t="shared" si="144"/>
        <v>3.058554166561937</v>
      </c>
      <c r="AX495" s="98">
        <f t="shared" si="143"/>
        <v>2.054299177000483</v>
      </c>
    </row>
    <row r="496" spans="32:50" ht="12.75">
      <c r="AF496" s="98"/>
      <c r="AG496" s="94">
        <v>461</v>
      </c>
      <c r="AH496" s="62">
        <f t="shared" si="136"/>
        <v>0.33119999999999994</v>
      </c>
      <c r="AI496" s="62">
        <f t="shared" si="137"/>
        <v>0.6688000000000001</v>
      </c>
      <c r="AJ496" s="62">
        <f t="shared" si="138"/>
        <v>0.42684396132987196</v>
      </c>
      <c r="AK496" s="62">
        <f t="shared" si="139"/>
        <v>0.7282215047634889</v>
      </c>
      <c r="AL496" s="62">
        <f t="shared" si="140"/>
        <v>0.07177849523651114</v>
      </c>
      <c r="AM496" s="62">
        <f t="shared" si="128"/>
        <v>0.6688000000000001</v>
      </c>
      <c r="AN496" s="62">
        <f t="shared" si="129"/>
        <v>0.6726407602713487</v>
      </c>
      <c r="AO496" s="62">
        <f t="shared" si="141"/>
        <v>0.3726407602713487</v>
      </c>
      <c r="AP496" s="62">
        <f t="shared" si="130"/>
        <v>0.10691505782682587</v>
      </c>
      <c r="AQ496" s="62">
        <f t="shared" si="131"/>
        <v>0.03976504936346216</v>
      </c>
      <c r="AR496" s="62">
        <f t="shared" si="132"/>
        <v>0.37051299176240793</v>
      </c>
      <c r="AS496" s="139">
        <f t="shared" si="142"/>
        <v>0.49050000000000005</v>
      </c>
      <c r="AT496" s="62">
        <f t="shared" si="133"/>
        <v>0.5302650493634622</v>
      </c>
      <c r="AU496" s="62">
        <f t="shared" si="134"/>
        <v>-0.05691032793035827</v>
      </c>
      <c r="AV496" s="62">
        <f t="shared" si="135"/>
        <v>0.31360266383204966</v>
      </c>
      <c r="AW496" s="13">
        <f t="shared" si="144"/>
        <v>3.062363481148399</v>
      </c>
      <c r="AX496" s="98">
        <f t="shared" si="143"/>
        <v>2.0517438069838025</v>
      </c>
    </row>
    <row r="497" spans="32:50" ht="12.75">
      <c r="AF497" s="98"/>
      <c r="AG497" s="94">
        <v>462</v>
      </c>
      <c r="AH497" s="62">
        <f t="shared" si="136"/>
        <v>0.3304</v>
      </c>
      <c r="AI497" s="62">
        <f t="shared" si="137"/>
        <v>0.6696</v>
      </c>
      <c r="AJ497" s="62">
        <f t="shared" si="138"/>
        <v>0.4257456685699355</v>
      </c>
      <c r="AK497" s="62">
        <f t="shared" si="139"/>
        <v>0.7285848200449966</v>
      </c>
      <c r="AL497" s="62">
        <f t="shared" si="140"/>
        <v>0.07141517995500346</v>
      </c>
      <c r="AM497" s="62">
        <f t="shared" si="128"/>
        <v>0.6696</v>
      </c>
      <c r="AN497" s="62">
        <f t="shared" si="129"/>
        <v>0.6733975704797319</v>
      </c>
      <c r="AO497" s="62">
        <f t="shared" si="141"/>
        <v>0.37339757047973193</v>
      </c>
      <c r="AP497" s="62">
        <f t="shared" si="130"/>
        <v>0.1062518389461222</v>
      </c>
      <c r="AQ497" s="62">
        <f t="shared" si="131"/>
        <v>0.039599570683888814</v>
      </c>
      <c r="AR497" s="62">
        <f t="shared" si="132"/>
        <v>0.37129182544437744</v>
      </c>
      <c r="AS497" s="139">
        <f t="shared" si="142"/>
        <v>0.49050000000000005</v>
      </c>
      <c r="AT497" s="62">
        <f t="shared" si="133"/>
        <v>0.5300995706838889</v>
      </c>
      <c r="AU497" s="62">
        <f t="shared" si="134"/>
        <v>-0.05653697167631422</v>
      </c>
      <c r="AV497" s="62">
        <f t="shared" si="135"/>
        <v>0.3147548537680632</v>
      </c>
      <c r="AW497" s="13">
        <f t="shared" si="144"/>
        <v>3.0661506781508545</v>
      </c>
      <c r="AX497" s="98">
        <f t="shared" si="143"/>
        <v>2.049209568190195</v>
      </c>
    </row>
    <row r="498" spans="32:50" ht="12.75">
      <c r="AF498" s="98"/>
      <c r="AG498" s="94">
        <v>463</v>
      </c>
      <c r="AH498" s="62">
        <f t="shared" si="136"/>
        <v>0.3296</v>
      </c>
      <c r="AI498" s="62">
        <f t="shared" si="137"/>
        <v>0.6704</v>
      </c>
      <c r="AJ498" s="62">
        <f t="shared" si="138"/>
        <v>0.42464792254916267</v>
      </c>
      <c r="AK498" s="62">
        <f t="shared" si="139"/>
        <v>0.7289470762682295</v>
      </c>
      <c r="AL498" s="62">
        <f t="shared" si="140"/>
        <v>0.07105292373177052</v>
      </c>
      <c r="AM498" s="62">
        <f t="shared" si="128"/>
        <v>0.6704</v>
      </c>
      <c r="AN498" s="62">
        <f t="shared" si="129"/>
        <v>0.674154787842401</v>
      </c>
      <c r="AO498" s="62">
        <f t="shared" si="141"/>
        <v>0.374154787842401</v>
      </c>
      <c r="AP498" s="62">
        <f t="shared" si="130"/>
        <v>0.10559167161661594</v>
      </c>
      <c r="AQ498" s="62">
        <f t="shared" si="131"/>
        <v>0.03943425469027107</v>
      </c>
      <c r="AR498" s="62">
        <f t="shared" si="132"/>
        <v>0.3720708868245606</v>
      </c>
      <c r="AS498" s="139">
        <f t="shared" si="142"/>
        <v>0.49050000000000005</v>
      </c>
      <c r="AT498" s="62">
        <f t="shared" si="133"/>
        <v>0.5299342546902711</v>
      </c>
      <c r="AU498" s="62">
        <f t="shared" si="134"/>
        <v>-0.05616554024665944</v>
      </c>
      <c r="AV498" s="62">
        <f t="shared" si="135"/>
        <v>0.31590534657790115</v>
      </c>
      <c r="AW498" s="13">
        <f t="shared" si="144"/>
        <v>3.0699159349710885</v>
      </c>
      <c r="AX498" s="98">
        <f t="shared" si="143"/>
        <v>2.0466962093666448</v>
      </c>
    </row>
    <row r="499" spans="32:50" ht="12.75">
      <c r="AF499" s="98"/>
      <c r="AG499" s="94">
        <v>464</v>
      </c>
      <c r="AH499" s="62">
        <f t="shared" si="136"/>
        <v>0.3288</v>
      </c>
      <c r="AI499" s="62">
        <f t="shared" si="137"/>
        <v>0.6712</v>
      </c>
      <c r="AJ499" s="62">
        <f t="shared" si="138"/>
        <v>0.4235507211309868</v>
      </c>
      <c r="AK499" s="62">
        <f t="shared" si="139"/>
        <v>0.7293082750113289</v>
      </c>
      <c r="AL499" s="62">
        <f t="shared" si="140"/>
        <v>0.07069172498867116</v>
      </c>
      <c r="AM499" s="62">
        <f t="shared" si="128"/>
        <v>0.6712</v>
      </c>
      <c r="AN499" s="62">
        <f t="shared" si="129"/>
        <v>0.6749124091183047</v>
      </c>
      <c r="AO499" s="62">
        <f t="shared" si="141"/>
        <v>0.37491240911830476</v>
      </c>
      <c r="AP499" s="62">
        <f t="shared" si="130"/>
        <v>0.1049345441448623</v>
      </c>
      <c r="AQ499" s="62">
        <f t="shared" si="131"/>
        <v>0.03926910301568578</v>
      </c>
      <c r="AR499" s="62">
        <f t="shared" si="132"/>
        <v>0.3728501737417251</v>
      </c>
      <c r="AS499" s="139">
        <f t="shared" si="142"/>
        <v>0.49050000000000005</v>
      </c>
      <c r="AT499" s="62">
        <f t="shared" si="133"/>
        <v>0.5297691030156858</v>
      </c>
      <c r="AU499" s="62">
        <f t="shared" si="134"/>
        <v>-0.05579602463927274</v>
      </c>
      <c r="AV499" s="62">
        <f t="shared" si="135"/>
        <v>0.31705414910245233</v>
      </c>
      <c r="AW499" s="13">
        <f t="shared" si="144"/>
        <v>3.0736594270694666</v>
      </c>
      <c r="AX499" s="98">
        <f t="shared" si="143"/>
        <v>2.0442034832630083</v>
      </c>
    </row>
    <row r="500" spans="32:50" ht="12.75">
      <c r="AF500" s="98"/>
      <c r="AG500" s="94">
        <v>465</v>
      </c>
      <c r="AH500" s="62">
        <f t="shared" si="136"/>
        <v>0.32800000000000007</v>
      </c>
      <c r="AI500" s="62">
        <f t="shared" si="137"/>
        <v>0.6719999999999999</v>
      </c>
      <c r="AJ500" s="62">
        <f t="shared" si="138"/>
        <v>0.42245406218675585</v>
      </c>
      <c r="AK500" s="62">
        <f t="shared" si="139"/>
        <v>0.7296684178447084</v>
      </c>
      <c r="AL500" s="62">
        <f t="shared" si="140"/>
        <v>0.07033158215529167</v>
      </c>
      <c r="AM500" s="62">
        <f t="shared" si="128"/>
        <v>0.6719999999999999</v>
      </c>
      <c r="AN500" s="62">
        <f t="shared" si="129"/>
        <v>0.6756704310893488</v>
      </c>
      <c r="AO500" s="62">
        <f t="shared" si="141"/>
        <v>0.3756704310893488</v>
      </c>
      <c r="AP500" s="62">
        <f t="shared" si="130"/>
        <v>0.10428044488433968</v>
      </c>
      <c r="AQ500" s="62">
        <f t="shared" si="131"/>
        <v>0.039104117291142</v>
      </c>
      <c r="AR500" s="62">
        <f t="shared" si="132"/>
        <v>0.37362968405325847</v>
      </c>
      <c r="AS500" s="139">
        <f t="shared" si="142"/>
        <v>0.49050000000000005</v>
      </c>
      <c r="AT500" s="62">
        <f t="shared" si="133"/>
        <v>0.5296041172911421</v>
      </c>
      <c r="AU500" s="62">
        <f t="shared" si="134"/>
        <v>-0.055428415900361155</v>
      </c>
      <c r="AV500" s="62">
        <f t="shared" si="135"/>
        <v>0.3182012681528973</v>
      </c>
      <c r="AW500" s="13">
        <f t="shared" si="144"/>
        <v>3.0773813279936317</v>
      </c>
      <c r="AX500" s="98">
        <f t="shared" si="143"/>
        <v>2.0417311465511654</v>
      </c>
    </row>
    <row r="501" spans="32:50" ht="12.75">
      <c r="AF501" s="98"/>
      <c r="AG501" s="94">
        <v>466</v>
      </c>
      <c r="AH501" s="62">
        <f t="shared" si="136"/>
        <v>0.32719999999999994</v>
      </c>
      <c r="AI501" s="62">
        <f t="shared" si="137"/>
        <v>0.6728000000000001</v>
      </c>
      <c r="AJ501" s="62">
        <f t="shared" si="138"/>
        <v>0.42135794359568224</v>
      </c>
      <c r="AK501" s="62">
        <f t="shared" si="139"/>
        <v>0.7300275063310971</v>
      </c>
      <c r="AL501" s="62">
        <f t="shared" si="140"/>
        <v>0.0699724936689029</v>
      </c>
      <c r="AM501" s="62">
        <f t="shared" si="128"/>
        <v>0.6728000000000001</v>
      </c>
      <c r="AN501" s="62">
        <f t="shared" si="129"/>
        <v>0.6764288505602379</v>
      </c>
      <c r="AO501" s="62">
        <f t="shared" si="141"/>
        <v>0.37642885056023795</v>
      </c>
      <c r="AP501" s="62">
        <f t="shared" si="130"/>
        <v>0.10362936223535028</v>
      </c>
      <c r="AQ501" s="62">
        <f t="shared" si="131"/>
        <v>0.03893929914551009</v>
      </c>
      <c r="AR501" s="62">
        <f t="shared" si="132"/>
        <v>0.3744094156350217</v>
      </c>
      <c r="AS501" s="139">
        <f t="shared" si="142"/>
        <v>0.49050000000000005</v>
      </c>
      <c r="AT501" s="62">
        <f t="shared" si="133"/>
        <v>0.5294392991455101</v>
      </c>
      <c r="AU501" s="62">
        <f t="shared" si="134"/>
        <v>-0.055062705124149215</v>
      </c>
      <c r="AV501" s="62">
        <f t="shared" si="135"/>
        <v>0.3193467105108725</v>
      </c>
      <c r="AW501" s="13">
        <f t="shared" si="144"/>
        <v>3.081081809406659</v>
      </c>
      <c r="AX501" s="98">
        <f t="shared" si="143"/>
        <v>2.0392789597461465</v>
      </c>
    </row>
    <row r="502" spans="32:50" ht="12.75">
      <c r="AF502" s="98"/>
      <c r="AG502" s="94">
        <v>467</v>
      </c>
      <c r="AH502" s="62">
        <f t="shared" si="136"/>
        <v>0.3264</v>
      </c>
      <c r="AI502" s="62">
        <f t="shared" si="137"/>
        <v>0.6736</v>
      </c>
      <c r="AJ502" s="62">
        <f t="shared" si="138"/>
        <v>0.4202623632447941</v>
      </c>
      <c r="AK502" s="62">
        <f t="shared" si="139"/>
        <v>0.7303855420255798</v>
      </c>
      <c r="AL502" s="62">
        <f t="shared" si="140"/>
        <v>0.06961445797442023</v>
      </c>
      <c r="AM502" s="62">
        <f aca="true" t="shared" si="145" ref="AM502:AM565">$AC$38-$AC$53*SIN(AJ502)</f>
        <v>0.6736</v>
      </c>
      <c r="AN502" s="62">
        <f aca="true" t="shared" si="146" ref="AN502:AN565">SQRT(AL502^2+AM502^2)</f>
        <v>0.6771876643583168</v>
      </c>
      <c r="AO502" s="62">
        <f t="shared" si="141"/>
        <v>0.3771876643583168</v>
      </c>
      <c r="AP502" s="62">
        <f aca="true" t="shared" si="147" ref="AP502:AP565">ASIN(AL502/AN502)</f>
        <v>0.10298128464492319</v>
      </c>
      <c r="AQ502" s="62">
        <f aca="true" t="shared" si="148" ref="AQ502:AQ565">AO502*SIN(AP502)</f>
        <v>0.03877465020545348</v>
      </c>
      <c r="AR502" s="62">
        <f aca="true" t="shared" si="149" ref="AR502:AR565">AO502*COS(AP502)</f>
        <v>0.3751893663812009</v>
      </c>
      <c r="AS502" s="139">
        <f t="shared" si="142"/>
        <v>0.49050000000000005</v>
      </c>
      <c r="AT502" s="62">
        <f aca="true" t="shared" si="150" ref="AT502:AT565">AS502+AQ502</f>
        <v>0.5292746502054535</v>
      </c>
      <c r="AU502" s="62">
        <f aca="true" t="shared" si="151" ref="AU502:AU565">-AT502*TAN(AP502)</f>
        <v>-0.0546988834525735</v>
      </c>
      <c r="AV502" s="62">
        <f aca="true" t="shared" si="152" ref="AV502:AV565">AR502+AU502</f>
        <v>0.32049048292862736</v>
      </c>
      <c r="AW502" s="13">
        <f t="shared" si="144"/>
        <v>3.084761041114647</v>
      </c>
      <c r="AX502" s="98">
        <f t="shared" si="143"/>
        <v>2.0368466871291986</v>
      </c>
    </row>
    <row r="503" spans="32:50" ht="12.75">
      <c r="AF503" s="98"/>
      <c r="AG503" s="94">
        <v>468</v>
      </c>
      <c r="AH503" s="62">
        <f t="shared" si="136"/>
        <v>0.3256</v>
      </c>
      <c r="AI503" s="62">
        <f t="shared" si="137"/>
        <v>0.6744</v>
      </c>
      <c r="AJ503" s="62">
        <f t="shared" si="138"/>
        <v>0.41916731902888327</v>
      </c>
      <c r="AK503" s="62">
        <f t="shared" si="139"/>
        <v>0.7307425264756391</v>
      </c>
      <c r="AL503" s="62">
        <f t="shared" si="140"/>
        <v>0.06925747352436096</v>
      </c>
      <c r="AM503" s="62">
        <f t="shared" si="145"/>
        <v>0.6744</v>
      </c>
      <c r="AN503" s="62">
        <f t="shared" si="146"/>
        <v>0.6779468693334143</v>
      </c>
      <c r="AO503" s="62">
        <f t="shared" si="141"/>
        <v>0.3779468693334143</v>
      </c>
      <c r="AP503" s="62">
        <f t="shared" si="147"/>
        <v>0.10233620060671106</v>
      </c>
      <c r="AQ503" s="62">
        <f t="shared" si="148"/>
        <v>0.038610172095360565</v>
      </c>
      <c r="AR503" s="62">
        <f t="shared" si="149"/>
        <v>0.3759695342041634</v>
      </c>
      <c r="AS503" s="139">
        <f t="shared" si="142"/>
        <v>0.49050000000000005</v>
      </c>
      <c r="AT503" s="62">
        <f t="shared" si="150"/>
        <v>0.5291101720953606</v>
      </c>
      <c r="AU503" s="62">
        <f t="shared" si="151"/>
        <v>-0.054336942074977024</v>
      </c>
      <c r="AV503" s="62">
        <f t="shared" si="152"/>
        <v>0.3216325921291864</v>
      </c>
      <c r="AW503" s="13">
        <f t="shared" si="144"/>
        <v>3.088419191093813</v>
      </c>
      <c r="AX503" s="98">
        <f t="shared" si="143"/>
        <v>2.0344340966727046</v>
      </c>
    </row>
    <row r="504" spans="32:50" ht="12.75">
      <c r="AF504" s="98"/>
      <c r="AG504" s="94">
        <v>469</v>
      </c>
      <c r="AH504" s="62">
        <f t="shared" si="136"/>
        <v>0.3248</v>
      </c>
      <c r="AI504" s="62">
        <f t="shared" si="137"/>
        <v>0.6752</v>
      </c>
      <c r="AJ504" s="62">
        <f t="shared" si="138"/>
        <v>0.4180728088504583</v>
      </c>
      <c r="AK504" s="62">
        <f t="shared" si="139"/>
        <v>0.7310984612211957</v>
      </c>
      <c r="AL504" s="62">
        <f t="shared" si="140"/>
        <v>0.06890153877880434</v>
      </c>
      <c r="AM504" s="62">
        <f t="shared" si="145"/>
        <v>0.6752</v>
      </c>
      <c r="AN504" s="62">
        <f t="shared" si="146"/>
        <v>0.6787064623576875</v>
      </c>
      <c r="AO504" s="62">
        <f t="shared" si="141"/>
        <v>0.3787064623576875</v>
      </c>
      <c r="AP504" s="62">
        <f t="shared" si="147"/>
        <v>0.1016940986608895</v>
      </c>
      <c r="AQ504" s="62">
        <f t="shared" si="148"/>
        <v>0.03844586643727934</v>
      </c>
      <c r="AR504" s="62">
        <f t="shared" si="149"/>
        <v>0.37674991703431265</v>
      </c>
      <c r="AS504" s="139">
        <f t="shared" si="142"/>
        <v>0.49050000000000005</v>
      </c>
      <c r="AT504" s="62">
        <f t="shared" si="150"/>
        <v>0.5289458664372794</v>
      </c>
      <c r="AU504" s="62">
        <f t="shared" si="151"/>
        <v>-0.053976872227808746</v>
      </c>
      <c r="AV504" s="62">
        <f t="shared" si="152"/>
        <v>0.32277304480650393</v>
      </c>
      <c r="AW504" s="13">
        <f t="shared" si="144"/>
        <v>3.09205642551705</v>
      </c>
      <c r="AX504" s="98">
        <f t="shared" si="143"/>
        <v>2.032040959966932</v>
      </c>
    </row>
    <row r="505" spans="32:50" ht="12.75">
      <c r="AF505" s="98"/>
      <c r="AG505" s="94">
        <v>470</v>
      </c>
      <c r="AH505" s="62">
        <f t="shared" si="136"/>
        <v>0.32400000000000007</v>
      </c>
      <c r="AI505" s="62">
        <f t="shared" si="137"/>
        <v>0.6759999999999999</v>
      </c>
      <c r="AJ505" s="62">
        <f t="shared" si="138"/>
        <v>0.41697883061969415</v>
      </c>
      <c r="AK505" s="62">
        <f t="shared" si="139"/>
        <v>0.7314533477946492</v>
      </c>
      <c r="AL505" s="62">
        <f t="shared" si="140"/>
        <v>0.06854665220535083</v>
      </c>
      <c r="AM505" s="62">
        <f t="shared" si="145"/>
        <v>0.6759999999999999</v>
      </c>
      <c r="AN505" s="62">
        <f t="shared" si="146"/>
        <v>0.6794664403254669</v>
      </c>
      <c r="AO505" s="62">
        <f t="shared" si="141"/>
        <v>0.3794664403254669</v>
      </c>
      <c r="AP505" s="62">
        <f t="shared" si="147"/>
        <v>0.1010549673940526</v>
      </c>
      <c r="AQ505" s="62">
        <f t="shared" si="148"/>
        <v>0.03828173485085277</v>
      </c>
      <c r="AR505" s="62">
        <f t="shared" si="149"/>
        <v>0.3775305128199443</v>
      </c>
      <c r="AS505" s="139">
        <f t="shared" si="142"/>
        <v>0.49050000000000005</v>
      </c>
      <c r="AT505" s="62">
        <f t="shared" si="150"/>
        <v>0.5287817348508528</v>
      </c>
      <c r="AU505" s="62">
        <f t="shared" si="151"/>
        <v>-0.053618665194324636</v>
      </c>
      <c r="AV505" s="62">
        <f t="shared" si="152"/>
        <v>0.3239118476256197</v>
      </c>
      <c r="AW505" s="13">
        <f t="shared" si="144"/>
        <v>3.0956729087800006</v>
      </c>
      <c r="AX505" s="98">
        <f t="shared" si="143"/>
        <v>2.0296670521485356</v>
      </c>
    </row>
    <row r="506" spans="32:50" ht="12.75">
      <c r="AF506" s="98"/>
      <c r="AG506" s="94">
        <v>471</v>
      </c>
      <c r="AH506" s="62">
        <f t="shared" si="136"/>
        <v>0.32319999999999993</v>
      </c>
      <c r="AI506" s="62">
        <f t="shared" si="137"/>
        <v>0.6768000000000001</v>
      </c>
      <c r="AJ506" s="62">
        <f t="shared" si="138"/>
        <v>0.41588538225438354</v>
      </c>
      <c r="AK506" s="62">
        <f t="shared" si="139"/>
        <v>0.7318071877209188</v>
      </c>
      <c r="AL506" s="62">
        <f t="shared" si="140"/>
        <v>0.06819281227908125</v>
      </c>
      <c r="AM506" s="62">
        <f t="shared" si="145"/>
        <v>0.6768000000000001</v>
      </c>
      <c r="AN506" s="62">
        <f t="shared" si="146"/>
        <v>0.6802268001531034</v>
      </c>
      <c r="AO506" s="62">
        <f t="shared" si="141"/>
        <v>0.38022680015310345</v>
      </c>
      <c r="AP506" s="62">
        <f t="shared" si="147"/>
        <v>0.10041879543910694</v>
      </c>
      <c r="AQ506" s="62">
        <f t="shared" si="148"/>
        <v>0.038117778953255535</v>
      </c>
      <c r="AR506" s="62">
        <f t="shared" si="149"/>
        <v>0.37831131952710434</v>
      </c>
      <c r="AS506" s="139">
        <f t="shared" si="142"/>
        <v>0.49050000000000005</v>
      </c>
      <c r="AT506" s="62">
        <f t="shared" si="150"/>
        <v>0.5286177789532556</v>
      </c>
      <c r="AU506" s="62">
        <f t="shared" si="151"/>
        <v>-0.05326231230429111</v>
      </c>
      <c r="AV506" s="62">
        <f t="shared" si="152"/>
        <v>0.3250490072228132</v>
      </c>
      <c r="AW506" s="13">
        <f t="shared" si="144"/>
        <v>3.0992688035266305</v>
      </c>
      <c r="AX506" s="98">
        <f t="shared" si="143"/>
        <v>2.027312151830782</v>
      </c>
    </row>
    <row r="507" spans="32:50" ht="12.75">
      <c r="AF507" s="98"/>
      <c r="AG507" s="94">
        <v>472</v>
      </c>
      <c r="AH507" s="62">
        <f t="shared" si="136"/>
        <v>0.3224</v>
      </c>
      <c r="AI507" s="62">
        <f t="shared" si="137"/>
        <v>0.6776</v>
      </c>
      <c r="AJ507" s="62">
        <f t="shared" si="138"/>
        <v>0.41479246167989015</v>
      </c>
      <c r="AK507" s="62">
        <f t="shared" si="139"/>
        <v>0.7321599825174823</v>
      </c>
      <c r="AL507" s="62">
        <f t="shared" si="140"/>
        <v>0.06784001748251778</v>
      </c>
      <c r="AM507" s="62">
        <f t="shared" si="145"/>
        <v>0.6776</v>
      </c>
      <c r="AN507" s="62">
        <f t="shared" si="146"/>
        <v>0.6809875387788151</v>
      </c>
      <c r="AO507" s="62">
        <f t="shared" si="141"/>
        <v>0.38098753877881514</v>
      </c>
      <c r="AP507" s="62">
        <f t="shared" si="147"/>
        <v>0.09978557147516627</v>
      </c>
      <c r="AQ507" s="62">
        <f t="shared" si="148"/>
        <v>0.03795400035913299</v>
      </c>
      <c r="AR507" s="62">
        <f t="shared" si="149"/>
        <v>0.37909233513944607</v>
      </c>
      <c r="AS507" s="139">
        <f t="shared" si="142"/>
        <v>0.49050000000000005</v>
      </c>
      <c r="AT507" s="62">
        <f t="shared" si="150"/>
        <v>0.528454000359133</v>
      </c>
      <c r="AU507" s="62">
        <f t="shared" si="151"/>
        <v>-0.05290780493369251</v>
      </c>
      <c r="AV507" s="62">
        <f t="shared" si="152"/>
        <v>0.32618453020575355</v>
      </c>
      <c r="AW507" s="13">
        <f t="shared" si="144"/>
        <v>3.1028442706743244</v>
      </c>
      <c r="AX507" s="98">
        <f t="shared" si="143"/>
        <v>2.0249760410354387</v>
      </c>
    </row>
    <row r="508" spans="32:50" ht="12.75">
      <c r="AF508" s="98"/>
      <c r="AG508" s="94">
        <v>473</v>
      </c>
      <c r="AH508" s="62">
        <f t="shared" si="136"/>
        <v>0.3216</v>
      </c>
      <c r="AI508" s="62">
        <f t="shared" si="137"/>
        <v>0.6784</v>
      </c>
      <c r="AJ508" s="62">
        <f t="shared" si="138"/>
        <v>0.4137000668290986</v>
      </c>
      <c r="AK508" s="62">
        <f t="shared" si="139"/>
        <v>0.7325117336944167</v>
      </c>
      <c r="AL508" s="62">
        <f t="shared" si="140"/>
        <v>0.06748826630558336</v>
      </c>
      <c r="AM508" s="62">
        <f t="shared" si="145"/>
        <v>0.6784</v>
      </c>
      <c r="AN508" s="62">
        <f t="shared" si="146"/>
        <v>0.6817486531625372</v>
      </c>
      <c r="AO508" s="62">
        <f t="shared" si="141"/>
        <v>0.3817486531625372</v>
      </c>
      <c r="AP508" s="62">
        <f t="shared" si="147"/>
        <v>0.09915528422744191</v>
      </c>
      <c r="AQ508" s="62">
        <f t="shared" si="148"/>
        <v>0.03779040068054046</v>
      </c>
      <c r="AR508" s="62">
        <f t="shared" si="149"/>
        <v>0.37987355765809144</v>
      </c>
      <c r="AS508" s="139">
        <f t="shared" si="142"/>
        <v>0.49050000000000005</v>
      </c>
      <c r="AT508" s="62">
        <f t="shared" si="150"/>
        <v>0.5282904006805405</v>
      </c>
      <c r="AU508" s="62">
        <f t="shared" si="151"/>
        <v>-0.052555134504439334</v>
      </c>
      <c r="AV508" s="62">
        <f t="shared" si="152"/>
        <v>0.3273184231536521</v>
      </c>
      <c r="AW508" s="13">
        <f t="shared" si="144"/>
        <v>3.1063994694385255</v>
      </c>
      <c r="AX508" s="98">
        <f t="shared" si="143"/>
        <v>2.022658505126276</v>
      </c>
    </row>
    <row r="509" spans="32:50" ht="12.75">
      <c r="AF509" s="98"/>
      <c r="AG509" s="94">
        <v>474</v>
      </c>
      <c r="AH509" s="62">
        <f t="shared" si="136"/>
        <v>0.3208</v>
      </c>
      <c r="AI509" s="62">
        <f t="shared" si="137"/>
        <v>0.6792</v>
      </c>
      <c r="AJ509" s="62">
        <f t="shared" si="138"/>
        <v>0.41260819564236884</v>
      </c>
      <c r="AK509" s="62">
        <f t="shared" si="139"/>
        <v>0.7328624427544368</v>
      </c>
      <c r="AL509" s="62">
        <f t="shared" si="140"/>
        <v>0.06713755724556325</v>
      </c>
      <c r="AM509" s="62">
        <f t="shared" si="145"/>
        <v>0.6792</v>
      </c>
      <c r="AN509" s="62">
        <f t="shared" si="146"/>
        <v>0.68251014028577</v>
      </c>
      <c r="AO509" s="62">
        <f t="shared" si="141"/>
        <v>0.38251014028576996</v>
      </c>
      <c r="AP509" s="62">
        <f t="shared" si="147"/>
        <v>0.09852792246713481</v>
      </c>
      <c r="AQ509" s="62">
        <f t="shared" si="148"/>
        <v>0.03762698152688493</v>
      </c>
      <c r="AR509" s="62">
        <f t="shared" si="149"/>
        <v>0.38065498510148904</v>
      </c>
      <c r="AS509" s="139">
        <f t="shared" si="142"/>
        <v>0.49050000000000005</v>
      </c>
      <c r="AT509" s="62">
        <f t="shared" si="150"/>
        <v>0.528126981526885</v>
      </c>
      <c r="AU509" s="62">
        <f t="shared" si="151"/>
        <v>-0.05220429248408092</v>
      </c>
      <c r="AV509" s="62">
        <f t="shared" si="152"/>
        <v>0.3284506926174081</v>
      </c>
      <c r="AW509" s="13">
        <f t="shared" si="144"/>
        <v>3.109934557356897</v>
      </c>
      <c r="AX509" s="98">
        <f t="shared" si="143"/>
        <v>2.0203593327441602</v>
      </c>
    </row>
    <row r="510" spans="32:50" ht="12.75">
      <c r="AF510" s="98"/>
      <c r="AG510" s="94">
        <v>475</v>
      </c>
      <c r="AH510" s="62">
        <f t="shared" si="136"/>
        <v>0.32000000000000006</v>
      </c>
      <c r="AI510" s="62">
        <f t="shared" si="137"/>
        <v>0.6799999999999999</v>
      </c>
      <c r="AJ510" s="62">
        <f t="shared" si="138"/>
        <v>0.4115168460674881</v>
      </c>
      <c r="AK510" s="62">
        <f t="shared" si="139"/>
        <v>0.7332121111929344</v>
      </c>
      <c r="AL510" s="62">
        <f t="shared" si="140"/>
        <v>0.06678788880706565</v>
      </c>
      <c r="AM510" s="62">
        <f t="shared" si="145"/>
        <v>0.6799999999999999</v>
      </c>
      <c r="AN510" s="62">
        <f t="shared" si="146"/>
        <v>0.6832719971514308</v>
      </c>
      <c r="AO510" s="62">
        <f t="shared" si="141"/>
        <v>0.38327199715143084</v>
      </c>
      <c r="AP510" s="62">
        <f t="shared" si="147"/>
        <v>0.09790347501132414</v>
      </c>
      <c r="AQ510" s="62">
        <f t="shared" si="148"/>
        <v>0.03746374450486748</v>
      </c>
      <c r="AR510" s="62">
        <f t="shared" si="149"/>
        <v>0.3814366155052769</v>
      </c>
      <c r="AS510" s="139">
        <f t="shared" si="142"/>
        <v>0.49050000000000005</v>
      </c>
      <c r="AT510" s="62">
        <f t="shared" si="150"/>
        <v>0.5279637445048675</v>
      </c>
      <c r="AU510" s="62">
        <f t="shared" si="151"/>
        <v>-0.05185527038551928</v>
      </c>
      <c r="AV510" s="62">
        <f t="shared" si="152"/>
        <v>0.3295813451197576</v>
      </c>
      <c r="AW510" s="13">
        <f t="shared" si="144"/>
        <v>3.1134496903130646</v>
      </c>
      <c r="AX510" s="98">
        <f t="shared" si="143"/>
        <v>2.0180783157436526</v>
      </c>
    </row>
    <row r="511" spans="32:50" ht="12.75">
      <c r="AF511" s="98"/>
      <c r="AG511" s="94">
        <v>476</v>
      </c>
      <c r="AH511" s="62">
        <f t="shared" si="136"/>
        <v>0.31919999999999993</v>
      </c>
      <c r="AI511" s="62">
        <f t="shared" si="137"/>
        <v>0.6808000000000001</v>
      </c>
      <c r="AJ511" s="62">
        <f t="shared" si="138"/>
        <v>0.41042601605962353</v>
      </c>
      <c r="AK511" s="62">
        <f t="shared" si="139"/>
        <v>0.7335607404980178</v>
      </c>
      <c r="AL511" s="62">
        <f t="shared" si="140"/>
        <v>0.06643925950198226</v>
      </c>
      <c r="AM511" s="62">
        <f t="shared" si="145"/>
        <v>0.6808000000000001</v>
      </c>
      <c r="AN511" s="62">
        <f t="shared" si="146"/>
        <v>0.684034220783706</v>
      </c>
      <c r="AO511" s="62">
        <f t="shared" si="141"/>
        <v>0.384034220783706</v>
      </c>
      <c r="AP511" s="62">
        <f t="shared" si="147"/>
        <v>0.0972819307228544</v>
      </c>
      <c r="AQ511" s="62">
        <f t="shared" si="148"/>
        <v>0.037300691218426794</v>
      </c>
      <c r="AR511" s="62">
        <f t="shared" si="149"/>
        <v>0.382218446922144</v>
      </c>
      <c r="AS511" s="139">
        <f t="shared" si="142"/>
        <v>0.49050000000000005</v>
      </c>
      <c r="AT511" s="62">
        <f t="shared" si="150"/>
        <v>0.5278006912184269</v>
      </c>
      <c r="AU511" s="62">
        <f t="shared" si="151"/>
        <v>-0.05150805976672542</v>
      </c>
      <c r="AV511" s="62">
        <f t="shared" si="152"/>
        <v>0.3307103871554186</v>
      </c>
      <c r="AW511" s="13">
        <f t="shared" si="144"/>
        <v>3.1169450225599014</v>
      </c>
      <c r="AX511" s="98">
        <f t="shared" si="143"/>
        <v>2.0158152491311183</v>
      </c>
    </row>
    <row r="512" spans="32:50" ht="12.75">
      <c r="AF512" s="98"/>
      <c r="AG512" s="94">
        <v>477</v>
      </c>
      <c r="AH512" s="62">
        <f t="shared" si="136"/>
        <v>0.3184</v>
      </c>
      <c r="AI512" s="62">
        <f t="shared" si="137"/>
        <v>0.6816</v>
      </c>
      <c r="AJ512" s="62">
        <f t="shared" si="138"/>
        <v>0.40933570358127747</v>
      </c>
      <c r="AK512" s="62">
        <f t="shared" si="139"/>
        <v>0.7339083321505486</v>
      </c>
      <c r="AL512" s="62">
        <f t="shared" si="140"/>
        <v>0.06609166784945142</v>
      </c>
      <c r="AM512" s="62">
        <f t="shared" si="145"/>
        <v>0.6816</v>
      </c>
      <c r="AN512" s="62">
        <f t="shared" si="146"/>
        <v>0.6847968082279021</v>
      </c>
      <c r="AO512" s="62">
        <f t="shared" si="141"/>
        <v>0.38479680822790213</v>
      </c>
      <c r="AP512" s="62">
        <f t="shared" si="147"/>
        <v>0.09666327851022458</v>
      </c>
      <c r="AQ512" s="62">
        <f t="shared" si="148"/>
        <v>0.037137823268685234</v>
      </c>
      <c r="AR512" s="62">
        <f t="shared" si="149"/>
        <v>0.383000477421693</v>
      </c>
      <c r="AS512" s="139">
        <f t="shared" si="142"/>
        <v>0.49050000000000005</v>
      </c>
      <c r="AT512" s="62">
        <f t="shared" si="150"/>
        <v>0.5276378232686852</v>
      </c>
      <c r="AU512" s="62">
        <f t="shared" si="151"/>
        <v>-0.05116265223045994</v>
      </c>
      <c r="AV512" s="62">
        <f t="shared" si="152"/>
        <v>0.33183782519123306</v>
      </c>
      <c r="AW512" s="13">
        <f t="shared" si="144"/>
        <v>3.1204207067423932</v>
      </c>
      <c r="AX512" s="98">
        <f t="shared" si="143"/>
        <v>2.013569931004273</v>
      </c>
    </row>
    <row r="513" spans="32:50" ht="12.75">
      <c r="AF513" s="98"/>
      <c r="AG513" s="94">
        <v>478</v>
      </c>
      <c r="AH513" s="62">
        <f t="shared" si="136"/>
        <v>0.3176</v>
      </c>
      <c r="AI513" s="62">
        <f t="shared" si="137"/>
        <v>0.6824</v>
      </c>
      <c r="AJ513" s="62">
        <f t="shared" si="138"/>
        <v>0.4082459066022391</v>
      </c>
      <c r="AK513" s="62">
        <f t="shared" si="139"/>
        <v>0.734254887624182</v>
      </c>
      <c r="AL513" s="62">
        <f t="shared" si="140"/>
        <v>0.06574511237581804</v>
      </c>
      <c r="AM513" s="62">
        <f t="shared" si="145"/>
        <v>0.6824</v>
      </c>
      <c r="AN513" s="62">
        <f t="shared" si="146"/>
        <v>0.6855597565503017</v>
      </c>
      <c r="AO513" s="62">
        <f t="shared" si="141"/>
        <v>0.38555975655030167</v>
      </c>
      <c r="AP513" s="62">
        <f t="shared" si="147"/>
        <v>0.09604750732747078</v>
      </c>
      <c r="AQ513" s="62">
        <f t="shared" si="148"/>
        <v>0.036975142253894415</v>
      </c>
      <c r="AR513" s="62">
        <f t="shared" si="149"/>
        <v>0.38378270509030515</v>
      </c>
      <c r="AS513" s="139">
        <f t="shared" si="142"/>
        <v>0.49050000000000005</v>
      </c>
      <c r="AT513" s="62">
        <f t="shared" si="150"/>
        <v>0.5274751422538945</v>
      </c>
      <c r="AU513" s="62">
        <f t="shared" si="151"/>
        <v>-0.050819039423993115</v>
      </c>
      <c r="AV513" s="62">
        <f t="shared" si="152"/>
        <v>0.332963665666312</v>
      </c>
      <c r="AW513" s="13">
        <f t="shared" si="144"/>
        <v>3.1238768939200976</v>
      </c>
      <c r="AX513" s="98">
        <f t="shared" si="143"/>
        <v>2.011342162493135</v>
      </c>
    </row>
    <row r="514" spans="32:50" ht="12.75">
      <c r="AF514" s="98"/>
      <c r="AG514" s="94">
        <v>479</v>
      </c>
      <c r="AH514" s="62">
        <f t="shared" si="136"/>
        <v>0.31679999999999997</v>
      </c>
      <c r="AI514" s="62">
        <f t="shared" si="137"/>
        <v>0.6832</v>
      </c>
      <c r="AJ514" s="62">
        <f t="shared" si="138"/>
        <v>0.4071566230995404</v>
      </c>
      <c r="AK514" s="62">
        <f t="shared" si="139"/>
        <v>0.7346004083854024</v>
      </c>
      <c r="AL514" s="62">
        <f t="shared" si="140"/>
        <v>0.06539959161459763</v>
      </c>
      <c r="AM514" s="62">
        <f t="shared" si="145"/>
        <v>0.6832</v>
      </c>
      <c r="AN514" s="62">
        <f t="shared" si="146"/>
        <v>0.6863230628380167</v>
      </c>
      <c r="AO514" s="62">
        <f t="shared" si="141"/>
        <v>0.3863230628380167</v>
      </c>
      <c r="AP514" s="62">
        <f t="shared" si="147"/>
        <v>0.09543460617405346</v>
      </c>
      <c r="AQ514" s="62">
        <f t="shared" si="148"/>
        <v>0.03681264976938399</v>
      </c>
      <c r="AR514" s="62">
        <f t="shared" si="149"/>
        <v>0.38456512803100446</v>
      </c>
      <c r="AS514" s="139">
        <f t="shared" si="142"/>
        <v>0.49050000000000005</v>
      </c>
      <c r="AT514" s="62">
        <f t="shared" si="150"/>
        <v>0.5273126497693841</v>
      </c>
      <c r="AU514" s="62">
        <f t="shared" si="151"/>
        <v>-0.0504772130388306</v>
      </c>
      <c r="AV514" s="62">
        <f t="shared" si="152"/>
        <v>0.33408791499217383</v>
      </c>
      <c r="AW514" s="13">
        <f t="shared" si="144"/>
        <v>3.1273137335891783</v>
      </c>
      <c r="AX514" s="98">
        <f t="shared" si="143"/>
        <v>2.00913174770235</v>
      </c>
    </row>
    <row r="515" spans="32:50" ht="12.75">
      <c r="AF515" s="98"/>
      <c r="AG515" s="94">
        <v>480</v>
      </c>
      <c r="AH515" s="62">
        <f t="shared" si="136"/>
        <v>0.31600000000000006</v>
      </c>
      <c r="AI515" s="62">
        <f t="shared" si="137"/>
        <v>0.6839999999999999</v>
      </c>
      <c r="AJ515" s="62">
        <f t="shared" si="138"/>
        <v>0.4060678510574098</v>
      </c>
      <c r="AK515" s="62">
        <f t="shared" si="139"/>
        <v>0.7349448958935629</v>
      </c>
      <c r="AL515" s="62">
        <f t="shared" si="140"/>
        <v>0.06505510410643711</v>
      </c>
      <c r="AM515" s="62">
        <f t="shared" si="145"/>
        <v>0.6839999999999999</v>
      </c>
      <c r="AN515" s="62">
        <f t="shared" si="146"/>
        <v>0.6870867241988446</v>
      </c>
      <c r="AO515" s="62">
        <f t="shared" si="141"/>
        <v>0.38708672419884466</v>
      </c>
      <c r="AP515" s="62">
        <f t="shared" si="147"/>
        <v>0.09482456409473847</v>
      </c>
      <c r="AQ515" s="62">
        <f t="shared" si="148"/>
        <v>0.03665034740750983</v>
      </c>
      <c r="AR515" s="62">
        <f t="shared" si="149"/>
        <v>0.3853477443633234</v>
      </c>
      <c r="AS515" s="139">
        <f t="shared" si="142"/>
        <v>0.49050000000000005</v>
      </c>
      <c r="AT515" s="62">
        <f t="shared" si="150"/>
        <v>0.5271503474075099</v>
      </c>
      <c r="AU515" s="62">
        <f t="shared" si="151"/>
        <v>-0.05013716481043867</v>
      </c>
      <c r="AV515" s="62">
        <f t="shared" si="152"/>
        <v>0.33521057955288475</v>
      </c>
      <c r="AW515" s="13">
        <f t="shared" si="144"/>
        <v>3.1307313737040543</v>
      </c>
      <c r="AX515" s="98">
        <f t="shared" si="143"/>
        <v>2.0069384936548476</v>
      </c>
    </row>
    <row r="516" spans="32:50" ht="12.75">
      <c r="AF516" s="98"/>
      <c r="AG516" s="94">
        <v>481</v>
      </c>
      <c r="AH516" s="62">
        <f t="shared" si="136"/>
        <v>0.3151999999999999</v>
      </c>
      <c r="AI516" s="62">
        <f t="shared" si="137"/>
        <v>0.6848000000000001</v>
      </c>
      <c r="AJ516" s="62">
        <f t="shared" si="138"/>
        <v>0.4049795884672268</v>
      </c>
      <c r="AK516" s="62">
        <f t="shared" si="139"/>
        <v>0.7352883516009213</v>
      </c>
      <c r="AL516" s="62">
        <f t="shared" si="140"/>
        <v>0.06471164839907873</v>
      </c>
      <c r="AM516" s="62">
        <f t="shared" si="145"/>
        <v>0.6848000000000001</v>
      </c>
      <c r="AN516" s="62">
        <f t="shared" si="146"/>
        <v>0.6878507377611266</v>
      </c>
      <c r="AO516" s="62">
        <f t="shared" si="141"/>
        <v>0.3878507377611266</v>
      </c>
      <c r="AP516" s="62">
        <f t="shared" si="147"/>
        <v>0.0942173701794807</v>
      </c>
      <c r="AQ516" s="62">
        <f t="shared" si="148"/>
        <v>0.036488236757605076</v>
      </c>
      <c r="AR516" s="62">
        <f t="shared" si="149"/>
        <v>0.3861305522231712</v>
      </c>
      <c r="AS516" s="139">
        <f t="shared" si="142"/>
        <v>0.49050000000000005</v>
      </c>
      <c r="AT516" s="62">
        <f t="shared" si="150"/>
        <v>0.5269882367576051</v>
      </c>
      <c r="AU516" s="62">
        <f t="shared" si="151"/>
        <v>-0.04979888651797399</v>
      </c>
      <c r="AV516" s="62">
        <f t="shared" si="152"/>
        <v>0.33633166570519724</v>
      </c>
      <c r="AW516" s="13">
        <f t="shared" si="144"/>
        <v>3.13412996069866</v>
      </c>
      <c r="AX516" s="98">
        <f t="shared" si="143"/>
        <v>2.0047622102367892</v>
      </c>
    </row>
    <row r="517" spans="32:50" ht="12.75">
      <c r="AF517" s="98"/>
      <c r="AG517" s="94">
        <v>482</v>
      </c>
      <c r="AH517" s="62">
        <f t="shared" si="136"/>
        <v>0.3144</v>
      </c>
      <c r="AI517" s="62">
        <f t="shared" si="137"/>
        <v>0.6856</v>
      </c>
      <c r="AJ517" s="62">
        <f t="shared" si="138"/>
        <v>0.40389183332747847</v>
      </c>
      <c r="AK517" s="62">
        <f t="shared" si="139"/>
        <v>0.7356307769526775</v>
      </c>
      <c r="AL517" s="62">
        <f t="shared" si="140"/>
        <v>0.06436922304732251</v>
      </c>
      <c r="AM517" s="62">
        <f t="shared" si="145"/>
        <v>0.6856</v>
      </c>
      <c r="AN517" s="62">
        <f t="shared" si="146"/>
        <v>0.6886151006736027</v>
      </c>
      <c r="AO517" s="62">
        <f t="shared" si="141"/>
        <v>0.38861510067360266</v>
      </c>
      <c r="AP517" s="62">
        <f t="shared" si="147"/>
        <v>0.09361301356330483</v>
      </c>
      <c r="AQ517" s="62">
        <f t="shared" si="148"/>
        <v>0.03632631940593129</v>
      </c>
      <c r="AR517" s="62">
        <f t="shared" si="149"/>
        <v>0.38691354976269904</v>
      </c>
      <c r="AS517" s="139">
        <f t="shared" si="142"/>
        <v>0.49050000000000005</v>
      </c>
      <c r="AT517" s="62">
        <f t="shared" si="150"/>
        <v>0.5268263194059314</v>
      </c>
      <c r="AU517" s="62">
        <f t="shared" si="151"/>
        <v>-0.04946236998401454</v>
      </c>
      <c r="AV517" s="62">
        <f t="shared" si="152"/>
        <v>0.3374511797786845</v>
      </c>
      <c r="AW517" s="13">
        <f t="shared" si="144"/>
        <v>3.137509639507311</v>
      </c>
      <c r="AX517" s="98">
        <f t="shared" si="143"/>
        <v>2.0026027101437833</v>
      </c>
    </row>
    <row r="518" spans="32:50" ht="12.75">
      <c r="AF518" s="98"/>
      <c r="AG518" s="94">
        <v>483</v>
      </c>
      <c r="AH518" s="62">
        <f t="shared" si="136"/>
        <v>0.3136</v>
      </c>
      <c r="AI518" s="62">
        <f t="shared" si="137"/>
        <v>0.6864</v>
      </c>
      <c r="AJ518" s="62">
        <f t="shared" si="138"/>
        <v>0.40280458364371297</v>
      </c>
      <c r="AK518" s="62">
        <f t="shared" si="139"/>
        <v>0.7359721733870107</v>
      </c>
      <c r="AL518" s="62">
        <f t="shared" si="140"/>
        <v>0.06402782661298934</v>
      </c>
      <c r="AM518" s="62">
        <f t="shared" si="145"/>
        <v>0.6864</v>
      </c>
      <c r="AN518" s="62">
        <f t="shared" si="146"/>
        <v>0.6893798101052736</v>
      </c>
      <c r="AO518" s="62">
        <f t="shared" si="141"/>
        <v>0.3893798101052736</v>
      </c>
      <c r="AP518" s="62">
        <f t="shared" si="147"/>
        <v>0.09301148342618455</v>
      </c>
      <c r="AQ518" s="62">
        <f t="shared" si="148"/>
        <v>0.03616459693563116</v>
      </c>
      <c r="AR518" s="62">
        <f t="shared" si="149"/>
        <v>0.38769673515017156</v>
      </c>
      <c r="AS518" s="139">
        <f t="shared" si="142"/>
        <v>0.49050000000000005</v>
      </c>
      <c r="AT518" s="62">
        <f t="shared" si="150"/>
        <v>0.5266645969356312</v>
      </c>
      <c r="AU518" s="62">
        <f t="shared" si="151"/>
        <v>-0.04912760707429269</v>
      </c>
      <c r="AV518" s="62">
        <f t="shared" si="152"/>
        <v>0.33856912807587886</v>
      </c>
      <c r="AW518" s="13">
        <f t="shared" si="144"/>
        <v>3.1408705535852244</v>
      </c>
      <c r="AX518" s="98">
        <f t="shared" si="143"/>
        <v>2.0004598088283165</v>
      </c>
    </row>
    <row r="519" spans="32:50" ht="12.75">
      <c r="AF519" s="98"/>
      <c r="AG519" s="94">
        <v>484</v>
      </c>
      <c r="AH519" s="62">
        <f t="shared" si="136"/>
        <v>0.31279999999999997</v>
      </c>
      <c r="AI519" s="62">
        <f t="shared" si="137"/>
        <v>0.6872</v>
      </c>
      <c r="AJ519" s="62">
        <f t="shared" si="138"/>
        <v>0.40171783742849726</v>
      </c>
      <c r="AK519" s="62">
        <f t="shared" si="139"/>
        <v>0.7363125423351147</v>
      </c>
      <c r="AL519" s="62">
        <f t="shared" si="140"/>
        <v>0.06368745766488537</v>
      </c>
      <c r="AM519" s="62">
        <f t="shared" si="145"/>
        <v>0.6872</v>
      </c>
      <c r="AN519" s="62">
        <f t="shared" si="146"/>
        <v>0.6901448632452586</v>
      </c>
      <c r="AO519" s="62">
        <f t="shared" si="141"/>
        <v>0.3901448632452586</v>
      </c>
      <c r="AP519" s="62">
        <f t="shared" si="147"/>
        <v>0.09241276899292337</v>
      </c>
      <c r="AQ519" s="62">
        <f t="shared" si="148"/>
        <v>0.03600307092668288</v>
      </c>
      <c r="AR519" s="62">
        <f t="shared" si="149"/>
        <v>0.3884801065698343</v>
      </c>
      <c r="AS519" s="139">
        <f t="shared" si="142"/>
        <v>0.49050000000000005</v>
      </c>
      <c r="AT519" s="62">
        <f t="shared" si="150"/>
        <v>0.5265030709266829</v>
      </c>
      <c r="AU519" s="62">
        <f t="shared" si="151"/>
        <v>-0.04879458969743198</v>
      </c>
      <c r="AV519" s="62">
        <f t="shared" si="152"/>
        <v>0.3396855168724023</v>
      </c>
      <c r="AW519" s="13">
        <f t="shared" si="144"/>
        <v>3.1442128449286426</v>
      </c>
      <c r="AX519" s="98">
        <f t="shared" si="143"/>
        <v>1.9983333244483905</v>
      </c>
    </row>
    <row r="520" spans="32:50" ht="12.75">
      <c r="AF520" s="98"/>
      <c r="AG520" s="94">
        <v>485</v>
      </c>
      <c r="AH520" s="62">
        <f t="shared" si="136"/>
        <v>0.31200000000000006</v>
      </c>
      <c r="AI520" s="62">
        <f t="shared" si="137"/>
        <v>0.688</v>
      </c>
      <c r="AJ520" s="62">
        <f t="shared" si="138"/>
        <v>0.400631592701372</v>
      </c>
      <c r="AK520" s="62">
        <f t="shared" si="139"/>
        <v>0.7366518852212353</v>
      </c>
      <c r="AL520" s="62">
        <f t="shared" si="140"/>
        <v>0.06334811477876479</v>
      </c>
      <c r="AM520" s="62">
        <f t="shared" si="145"/>
        <v>0.688</v>
      </c>
      <c r="AN520" s="62">
        <f t="shared" si="146"/>
        <v>0.6909102573026569</v>
      </c>
      <c r="AO520" s="62">
        <f t="shared" si="141"/>
        <v>0.3909102573026569</v>
      </c>
      <c r="AP520" s="62">
        <f t="shared" si="147"/>
        <v>0.0918168595330308</v>
      </c>
      <c r="AQ520" s="62">
        <f t="shared" si="148"/>
        <v>0.03584174295585459</v>
      </c>
      <c r="AR520" s="62">
        <f t="shared" si="149"/>
        <v>0.38926366222178493</v>
      </c>
      <c r="AS520" s="139">
        <f t="shared" si="142"/>
        <v>0.49050000000000005</v>
      </c>
      <c r="AT520" s="62">
        <f t="shared" si="150"/>
        <v>0.5263417429558547</v>
      </c>
      <c r="AU520" s="62">
        <f t="shared" si="151"/>
        <v>-0.048463309804684</v>
      </c>
      <c r="AV520" s="62">
        <f t="shared" si="152"/>
        <v>0.34080035241710094</v>
      </c>
      <c r="AW520" s="13">
        <f t="shared" si="144"/>
        <v>3.1475366540946292</v>
      </c>
      <c r="AX520" s="98">
        <f t="shared" si="143"/>
        <v>1.9962230778173125</v>
      </c>
    </row>
    <row r="521" spans="32:50" ht="12.75">
      <c r="AF521" s="98"/>
      <c r="AG521" s="94">
        <v>486</v>
      </c>
      <c r="AH521" s="62">
        <f t="shared" si="136"/>
        <v>0.3111999999999999</v>
      </c>
      <c r="AI521" s="62">
        <f t="shared" si="137"/>
        <v>0.6888000000000001</v>
      </c>
      <c r="AJ521" s="62">
        <f t="shared" si="138"/>
        <v>0.3995458474888081</v>
      </c>
      <c r="AK521" s="62">
        <f t="shared" si="139"/>
        <v>0.7369902034627055</v>
      </c>
      <c r="AL521" s="62">
        <f t="shared" si="140"/>
        <v>0.06300979653729455</v>
      </c>
      <c r="AM521" s="62">
        <f t="shared" si="145"/>
        <v>0.6888000000000001</v>
      </c>
      <c r="AN521" s="62">
        <f t="shared" si="146"/>
        <v>0.69167598950641</v>
      </c>
      <c r="AO521" s="62">
        <f t="shared" si="141"/>
        <v>0.39167598950640997</v>
      </c>
      <c r="AP521" s="62">
        <f t="shared" si="147"/>
        <v>0.09122374436060048</v>
      </c>
      <c r="AQ521" s="62">
        <f t="shared" si="148"/>
        <v>0.03568061459666108</v>
      </c>
      <c r="AR521" s="62">
        <f t="shared" si="149"/>
        <v>0.39004740032184537</v>
      </c>
      <c r="AS521" s="139">
        <f t="shared" si="142"/>
        <v>0.49050000000000005</v>
      </c>
      <c r="AT521" s="62">
        <f t="shared" si="150"/>
        <v>0.5261806145966611</v>
      </c>
      <c r="AU521" s="62">
        <f t="shared" si="151"/>
        <v>-0.048133759389669295</v>
      </c>
      <c r="AV521" s="62">
        <f t="shared" si="152"/>
        <v>0.3419136409321761</v>
      </c>
      <c r="AW521" s="13">
        <f t="shared" si="144"/>
        <v>3.150842120220503</v>
      </c>
      <c r="AX521" s="98">
        <f t="shared" si="143"/>
        <v>1.9941288923546177</v>
      </c>
    </row>
    <row r="522" spans="32:50" ht="12.75">
      <c r="AF522" s="98"/>
      <c r="AG522" s="94">
        <v>487</v>
      </c>
      <c r="AH522" s="62">
        <f t="shared" si="136"/>
        <v>0.3104</v>
      </c>
      <c r="AI522" s="62">
        <f t="shared" si="137"/>
        <v>0.6896</v>
      </c>
      <c r="AJ522" s="62">
        <f t="shared" si="138"/>
        <v>0.39846059982416476</v>
      </c>
      <c r="AK522" s="62">
        <f t="shared" si="139"/>
        <v>0.7373274984699811</v>
      </c>
      <c r="AL522" s="62">
        <f t="shared" si="140"/>
        <v>0.06267250153001891</v>
      </c>
      <c r="AM522" s="62">
        <f t="shared" si="145"/>
        <v>0.6896</v>
      </c>
      <c r="AN522" s="62">
        <f t="shared" si="146"/>
        <v>0.6924420571051633</v>
      </c>
      <c r="AO522" s="62">
        <f t="shared" si="141"/>
        <v>0.3924420571051633</v>
      </c>
      <c r="AP522" s="62">
        <f t="shared" si="147"/>
        <v>0.09063341283418663</v>
      </c>
      <c r="AQ522" s="62">
        <f t="shared" si="148"/>
        <v>0.035519687419321135</v>
      </c>
      <c r="AR522" s="62">
        <f t="shared" si="149"/>
        <v>0.39083131910143276</v>
      </c>
      <c r="AS522" s="139">
        <f t="shared" si="142"/>
        <v>0.49050000000000005</v>
      </c>
      <c r="AT522" s="62">
        <f t="shared" si="150"/>
        <v>0.5260196874193211</v>
      </c>
      <c r="AU522" s="62">
        <f t="shared" si="151"/>
        <v>-0.04780593048811989</v>
      </c>
      <c r="AV522" s="62">
        <f t="shared" si="152"/>
        <v>0.3430253886133129</v>
      </c>
      <c r="AW522" s="13">
        <f t="shared" si="144"/>
        <v>3.1541293810429307</v>
      </c>
      <c r="AX522" s="98">
        <f t="shared" si="143"/>
        <v>1.9920505940380973</v>
      </c>
    </row>
    <row r="523" spans="32:50" ht="12.75">
      <c r="AF523" s="98"/>
      <c r="AG523" s="94">
        <v>488</v>
      </c>
      <c r="AH523" s="62">
        <f t="shared" si="136"/>
        <v>0.3096</v>
      </c>
      <c r="AI523" s="62">
        <f t="shared" si="137"/>
        <v>0.6904</v>
      </c>
      <c r="AJ523" s="62">
        <f t="shared" si="138"/>
        <v>0.39737584774764434</v>
      </c>
      <c r="AK523" s="62">
        <f t="shared" si="139"/>
        <v>0.7376637716466765</v>
      </c>
      <c r="AL523" s="62">
        <f t="shared" si="140"/>
        <v>0.06233622835332353</v>
      </c>
      <c r="AM523" s="62">
        <f t="shared" si="145"/>
        <v>0.6904</v>
      </c>
      <c r="AN523" s="62">
        <f t="shared" si="146"/>
        <v>0.6932084573671311</v>
      </c>
      <c r="AO523" s="62">
        <f t="shared" si="141"/>
        <v>0.3932084573671311</v>
      </c>
      <c r="AP523" s="62">
        <f t="shared" si="147"/>
        <v>0.09004585435667849</v>
      </c>
      <c r="AQ523" s="62">
        <f t="shared" si="148"/>
        <v>0.03535896299071578</v>
      </c>
      <c r="AR523" s="62">
        <f t="shared" si="149"/>
        <v>0.3916154168074339</v>
      </c>
      <c r="AS523" s="139">
        <f t="shared" si="142"/>
        <v>0.49050000000000005</v>
      </c>
      <c r="AT523" s="62">
        <f t="shared" si="150"/>
        <v>0.5258589629907158</v>
      </c>
      <c r="AU523" s="62">
        <f t="shared" si="151"/>
        <v>-0.04747981517762336</v>
      </c>
      <c r="AV523" s="62">
        <f t="shared" si="152"/>
        <v>0.34413560162981055</v>
      </c>
      <c r="AW523" s="13">
        <f t="shared" si="144"/>
        <v>3.157398572916696</v>
      </c>
      <c r="AX523" s="98">
        <f t="shared" si="143"/>
        <v>1.9899880113568924</v>
      </c>
    </row>
    <row r="524" spans="32:50" ht="12.75">
      <c r="AF524" s="98"/>
      <c r="AG524" s="94">
        <v>489</v>
      </c>
      <c r="AH524" s="62">
        <f t="shared" si="136"/>
        <v>0.30879999999999996</v>
      </c>
      <c r="AI524" s="62">
        <f t="shared" si="137"/>
        <v>0.6912</v>
      </c>
      <c r="AJ524" s="62">
        <f t="shared" si="138"/>
        <v>0.39629158930625186</v>
      </c>
      <c r="AK524" s="62">
        <f t="shared" si="139"/>
        <v>0.7379990243895991</v>
      </c>
      <c r="AL524" s="62">
        <f t="shared" si="140"/>
        <v>0.062000975610400966</v>
      </c>
      <c r="AM524" s="62">
        <f t="shared" si="145"/>
        <v>0.6912</v>
      </c>
      <c r="AN524" s="62">
        <f t="shared" si="146"/>
        <v>0.6939751875799607</v>
      </c>
      <c r="AO524" s="62">
        <f t="shared" si="141"/>
        <v>0.3939751875799607</v>
      </c>
      <c r="AP524" s="62">
        <f t="shared" si="147"/>
        <v>0.08946105837517553</v>
      </c>
      <c r="AQ524" s="62">
        <f t="shared" si="148"/>
        <v>0.035198442874348146</v>
      </c>
      <c r="AR524" s="62">
        <f t="shared" si="149"/>
        <v>0.3923996917020788</v>
      </c>
      <c r="AS524" s="139">
        <f t="shared" si="142"/>
        <v>0.49050000000000005</v>
      </c>
      <c r="AT524" s="62">
        <f t="shared" si="150"/>
        <v>0.5256984428743482</v>
      </c>
      <c r="AU524" s="62">
        <f t="shared" si="151"/>
        <v>-0.047155405577370114</v>
      </c>
      <c r="AV524" s="62">
        <f t="shared" si="152"/>
        <v>0.34524428612470864</v>
      </c>
      <c r="AW524" s="13">
        <f t="shared" si="144"/>
        <v>3.160649830833132</v>
      </c>
      <c r="AX524" s="98">
        <f t="shared" si="143"/>
        <v>1.9879409752656367</v>
      </c>
    </row>
    <row r="525" spans="32:50" ht="12.75">
      <c r="AF525" s="98"/>
      <c r="AG525" s="94">
        <v>490</v>
      </c>
      <c r="AH525" s="62">
        <f t="shared" si="136"/>
        <v>0.30800000000000005</v>
      </c>
      <c r="AI525" s="62">
        <f t="shared" si="137"/>
        <v>0.692</v>
      </c>
      <c r="AJ525" s="62">
        <f t="shared" si="138"/>
        <v>0.3952078225537515</v>
      </c>
      <c r="AK525" s="62">
        <f t="shared" si="139"/>
        <v>0.7383332580887848</v>
      </c>
      <c r="AL525" s="62">
        <f t="shared" si="140"/>
        <v>0.06166674191121524</v>
      </c>
      <c r="AM525" s="62">
        <f t="shared" si="145"/>
        <v>0.692</v>
      </c>
      <c r="AN525" s="62">
        <f t="shared" si="146"/>
        <v>0.6947422450505975</v>
      </c>
      <c r="AO525" s="62">
        <f t="shared" si="141"/>
        <v>0.39474224505059746</v>
      </c>
      <c r="AP525" s="62">
        <f t="shared" si="147"/>
        <v>0.08887901438086035</v>
      </c>
      <c r="AQ525" s="62">
        <f t="shared" si="148"/>
        <v>0.0350381286303038</v>
      </c>
      <c r="AR525" s="62">
        <f t="shared" si="149"/>
        <v>0.39318414206281543</v>
      </c>
      <c r="AS525" s="139">
        <f t="shared" si="142"/>
        <v>0.49050000000000005</v>
      </c>
      <c r="AT525" s="62">
        <f t="shared" si="150"/>
        <v>0.5255381286303038</v>
      </c>
      <c r="AU525" s="62">
        <f t="shared" si="151"/>
        <v>-0.04683269384790171</v>
      </c>
      <c r="AV525" s="62">
        <f t="shared" si="152"/>
        <v>0.3463514482149137</v>
      </c>
      <c r="AW525" s="13">
        <f t="shared" si="144"/>
        <v>3.163883288438241</v>
      </c>
      <c r="AX525" s="98">
        <f t="shared" si="143"/>
        <v>1.9859093191396127</v>
      </c>
    </row>
    <row r="526" spans="32:50" ht="12.75">
      <c r="AF526" s="98"/>
      <c r="AG526" s="94">
        <v>491</v>
      </c>
      <c r="AH526" s="62">
        <f t="shared" si="136"/>
        <v>0.3071999999999999</v>
      </c>
      <c r="AI526" s="62">
        <f t="shared" si="137"/>
        <v>0.6928000000000001</v>
      </c>
      <c r="AJ526" s="62">
        <f t="shared" si="138"/>
        <v>0.3941245455506242</v>
      </c>
      <c r="AK526" s="62">
        <f t="shared" si="139"/>
        <v>0.7386664741275322</v>
      </c>
      <c r="AL526" s="62">
        <f t="shared" si="140"/>
        <v>0.061333525872467876</v>
      </c>
      <c r="AM526" s="62">
        <f t="shared" si="145"/>
        <v>0.6928000000000001</v>
      </c>
      <c r="AN526" s="62">
        <f t="shared" si="146"/>
        <v>0.6955096271051529</v>
      </c>
      <c r="AO526" s="62">
        <f t="shared" si="141"/>
        <v>0.39550962710515286</v>
      </c>
      <c r="AP526" s="62">
        <f t="shared" si="147"/>
        <v>0.08829971190887197</v>
      </c>
      <c r="AQ526" s="62">
        <f t="shared" si="148"/>
        <v>0.03487802181521276</v>
      </c>
      <c r="AR526" s="62">
        <f t="shared" si="149"/>
        <v>0.39396876618218685</v>
      </c>
      <c r="AS526" s="139">
        <f t="shared" si="142"/>
        <v>0.49050000000000005</v>
      </c>
      <c r="AT526" s="62">
        <f t="shared" si="150"/>
        <v>0.5253780218152128</v>
      </c>
      <c r="AU526" s="62">
        <f t="shared" si="151"/>
        <v>-0.04651167219086221</v>
      </c>
      <c r="AV526" s="62">
        <f t="shared" si="152"/>
        <v>0.34745709399132463</v>
      </c>
      <c r="AW526" s="13">
        <f t="shared" si="144"/>
        <v>3.167099078050504</v>
      </c>
      <c r="AX526" s="98">
        <f t="shared" si="143"/>
        <v>1.9838928787308976</v>
      </c>
    </row>
    <row r="527" spans="32:50" ht="12.75">
      <c r="AF527" s="98"/>
      <c r="AG527" s="94">
        <v>492</v>
      </c>
      <c r="AH527" s="62">
        <f t="shared" si="136"/>
        <v>0.3064</v>
      </c>
      <c r="AI527" s="62">
        <f t="shared" si="137"/>
        <v>0.6936</v>
      </c>
      <c r="AJ527" s="62">
        <f t="shared" si="138"/>
        <v>0.39304175636402783</v>
      </c>
      <c r="AK527" s="62">
        <f t="shared" si="139"/>
        <v>0.7389986738824367</v>
      </c>
      <c r="AL527" s="62">
        <f t="shared" si="140"/>
        <v>0.06100132611756337</v>
      </c>
      <c r="AM527" s="62">
        <f t="shared" si="145"/>
        <v>0.6936</v>
      </c>
      <c r="AN527" s="62">
        <f t="shared" si="146"/>
        <v>0.6962773310887705</v>
      </c>
      <c r="AO527" s="62">
        <f t="shared" si="141"/>
        <v>0.39627733108877056</v>
      </c>
      <c r="AP527" s="62">
        <f t="shared" si="147"/>
        <v>0.08772314053817779</v>
      </c>
      <c r="AQ527" s="62">
        <f t="shared" si="148"/>
        <v>0.03471812398221217</v>
      </c>
      <c r="AR527" s="62">
        <f t="shared" si="149"/>
        <v>0.3947535623677066</v>
      </c>
      <c r="AS527" s="139">
        <f t="shared" si="142"/>
        <v>0.49050000000000005</v>
      </c>
      <c r="AT527" s="62">
        <f t="shared" si="150"/>
        <v>0.5252181239822122</v>
      </c>
      <c r="AU527" s="62">
        <f t="shared" si="151"/>
        <v>-0.04619233284875109</v>
      </c>
      <c r="AV527" s="62">
        <f t="shared" si="152"/>
        <v>0.3485612295189555</v>
      </c>
      <c r="AW527" s="13">
        <f t="shared" si="144"/>
        <v>3.1702973306783773</v>
      </c>
      <c r="AX527" s="98">
        <f t="shared" si="143"/>
        <v>1.981891492125477</v>
      </c>
    </row>
    <row r="528" spans="32:50" ht="12.75">
      <c r="AF528" s="98"/>
      <c r="AG528" s="94">
        <v>493</v>
      </c>
      <c r="AH528" s="62">
        <f t="shared" si="136"/>
        <v>0.3056</v>
      </c>
      <c r="AI528" s="62">
        <f t="shared" si="137"/>
        <v>0.6944</v>
      </c>
      <c r="AJ528" s="62">
        <f t="shared" si="138"/>
        <v>0.3919594530677533</v>
      </c>
      <c r="AK528" s="62">
        <f t="shared" si="139"/>
        <v>0.7393298587234254</v>
      </c>
      <c r="AL528" s="62">
        <f t="shared" si="140"/>
        <v>0.06067014127657466</v>
      </c>
      <c r="AM528" s="62">
        <f t="shared" si="145"/>
        <v>0.6944</v>
      </c>
      <c r="AN528" s="62">
        <f t="shared" si="146"/>
        <v>0.6970453543654958</v>
      </c>
      <c r="AO528" s="62">
        <f t="shared" si="141"/>
        <v>0.39704535436549576</v>
      </c>
      <c r="AP528" s="62">
        <f t="shared" si="147"/>
        <v>0.08714928989144381</v>
      </c>
      <c r="AQ528" s="62">
        <f t="shared" si="148"/>
        <v>0.03455843668090974</v>
      </c>
      <c r="AR528" s="62">
        <f t="shared" si="149"/>
        <v>0.3955385289417374</v>
      </c>
      <c r="AS528" s="139">
        <f t="shared" si="142"/>
        <v>0.49050000000000005</v>
      </c>
      <c r="AT528" s="62">
        <f t="shared" si="150"/>
        <v>0.5250584366809098</v>
      </c>
      <c r="AU528" s="62">
        <f t="shared" si="151"/>
        <v>-0.045874668104677746</v>
      </c>
      <c r="AV528" s="62">
        <f t="shared" si="152"/>
        <v>0.3496638608370597</v>
      </c>
      <c r="AW528" s="13">
        <f t="shared" si="144"/>
        <v>3.1734781760374973</v>
      </c>
      <c r="AX528" s="98">
        <f t="shared" si="143"/>
        <v>1.9799049997012947</v>
      </c>
    </row>
    <row r="529" spans="32:50" ht="12.75">
      <c r="AF529" s="98"/>
      <c r="AG529" s="94">
        <v>494</v>
      </c>
      <c r="AH529" s="62">
        <f t="shared" si="136"/>
        <v>0.30479999999999996</v>
      </c>
      <c r="AI529" s="62">
        <f t="shared" si="137"/>
        <v>0.6952</v>
      </c>
      <c r="AJ529" s="62">
        <f t="shared" si="138"/>
        <v>0.3908776337421853</v>
      </c>
      <c r="AK529" s="62">
        <f t="shared" si="139"/>
        <v>0.7396600300137895</v>
      </c>
      <c r="AL529" s="62">
        <f t="shared" si="140"/>
        <v>0.060339969986210495</v>
      </c>
      <c r="AM529" s="62">
        <f t="shared" si="145"/>
        <v>0.6952</v>
      </c>
      <c r="AN529" s="62">
        <f t="shared" si="146"/>
        <v>0.6978136943181446</v>
      </c>
      <c r="AO529" s="62">
        <f t="shared" si="141"/>
        <v>0.39781369431814456</v>
      </c>
      <c r="AP529" s="62">
        <f t="shared" si="147"/>
        <v>0.08657814963490695</v>
      </c>
      <c r="AQ529" s="62">
        <f t="shared" si="148"/>
        <v>0.03439896145734927</v>
      </c>
      <c r="AR529" s="62">
        <f t="shared" si="149"/>
        <v>0.3963236642413697</v>
      </c>
      <c r="AS529" s="139">
        <f t="shared" si="142"/>
        <v>0.49050000000000005</v>
      </c>
      <c r="AT529" s="62">
        <f t="shared" si="150"/>
        <v>0.5248989614573493</v>
      </c>
      <c r="AU529" s="62">
        <f t="shared" si="151"/>
        <v>-0.045558670282119546</v>
      </c>
      <c r="AV529" s="62">
        <f t="shared" si="152"/>
        <v>0.3507649939592502</v>
      </c>
      <c r="AW529" s="13">
        <f t="shared" si="144"/>
        <v>3.176641742567589</v>
      </c>
      <c r="AX529" s="98">
        <f t="shared" si="143"/>
        <v>1.9779332440872186</v>
      </c>
    </row>
    <row r="530" spans="32:50" ht="12.75">
      <c r="AF530" s="98"/>
      <c r="AG530" s="94">
        <v>495</v>
      </c>
      <c r="AH530" s="62">
        <f t="shared" si="136"/>
        <v>0.30400000000000005</v>
      </c>
      <c r="AI530" s="62">
        <f t="shared" si="137"/>
        <v>0.696</v>
      </c>
      <c r="AJ530" s="62">
        <f t="shared" si="138"/>
        <v>0.3897962964742606</v>
      </c>
      <c r="AK530" s="62">
        <f t="shared" si="139"/>
        <v>0.7399891891102194</v>
      </c>
      <c r="AL530" s="62">
        <f t="shared" si="140"/>
        <v>0.060010810889780664</v>
      </c>
      <c r="AM530" s="62">
        <f t="shared" si="145"/>
        <v>0.696</v>
      </c>
      <c r="AN530" s="62">
        <f t="shared" si="146"/>
        <v>0.6985823483481736</v>
      </c>
      <c r="AO530" s="62">
        <f t="shared" si="141"/>
        <v>0.3985823483481736</v>
      </c>
      <c r="AP530" s="62">
        <f t="shared" si="147"/>
        <v>0.08600970947824296</v>
      </c>
      <c r="AQ530" s="62">
        <f t="shared" si="148"/>
        <v>0.03423969985397565</v>
      </c>
      <c r="AR530" s="62">
        <f t="shared" si="149"/>
        <v>0.3971089666183004</v>
      </c>
      <c r="AS530" s="139">
        <f t="shared" si="142"/>
        <v>0.49050000000000005</v>
      </c>
      <c r="AT530" s="62">
        <f t="shared" si="150"/>
        <v>0.5247396998539757</v>
      </c>
      <c r="AU530" s="62">
        <f t="shared" si="151"/>
        <v>-0.0452443317446799</v>
      </c>
      <c r="AV530" s="62">
        <f t="shared" si="152"/>
        <v>0.3518646348736205</v>
      </c>
      <c r="AW530" s="13">
        <f t="shared" si="144"/>
        <v>3.1797881574490874</v>
      </c>
      <c r="AX530" s="98">
        <f t="shared" si="143"/>
        <v>1.9759760701229003</v>
      </c>
    </row>
    <row r="531" spans="32:50" ht="12.75">
      <c r="AF531" s="98"/>
      <c r="AG531" s="94">
        <v>496</v>
      </c>
      <c r="AH531" s="62">
        <f t="shared" si="136"/>
        <v>0.3031999999999999</v>
      </c>
      <c r="AI531" s="62">
        <f t="shared" si="137"/>
        <v>0.6968000000000001</v>
      </c>
      <c r="AJ531" s="62">
        <f t="shared" si="138"/>
        <v>0.3887154393574272</v>
      </c>
      <c r="AK531" s="62">
        <f t="shared" si="139"/>
        <v>0.7403173373628367</v>
      </c>
      <c r="AL531" s="62">
        <f t="shared" si="140"/>
        <v>0.059682662637163375</v>
      </c>
      <c r="AM531" s="62">
        <f t="shared" si="145"/>
        <v>0.6968000000000001</v>
      </c>
      <c r="AN531" s="62">
        <f t="shared" si="146"/>
        <v>0.6993513138755525</v>
      </c>
      <c r="AO531" s="62">
        <f t="shared" si="141"/>
        <v>0.3993513138755525</v>
      </c>
      <c r="AP531" s="62">
        <f t="shared" si="147"/>
        <v>0.08544395917443627</v>
      </c>
      <c r="AQ531" s="62">
        <f t="shared" si="148"/>
        <v>0.034080653409602084</v>
      </c>
      <c r="AR531" s="62">
        <f t="shared" si="149"/>
        <v>0.3978944344387147</v>
      </c>
      <c r="AS531" s="139">
        <f t="shared" si="142"/>
        <v>0.49050000000000005</v>
      </c>
      <c r="AT531" s="62">
        <f t="shared" si="150"/>
        <v>0.5245806534096021</v>
      </c>
      <c r="AU531" s="62">
        <f t="shared" si="151"/>
        <v>-0.04493164489584961</v>
      </c>
      <c r="AV531" s="62">
        <f t="shared" si="152"/>
        <v>0.3529627895428651</v>
      </c>
      <c r="AW531" s="13">
        <f t="shared" si="144"/>
        <v>3.1829175466194877</v>
      </c>
      <c r="AX531" s="98">
        <f t="shared" si="143"/>
        <v>1.974033324819498</v>
      </c>
    </row>
    <row r="532" spans="32:50" ht="12.75">
      <c r="AF532" s="98"/>
      <c r="AG532" s="94">
        <v>497</v>
      </c>
      <c r="AH532" s="62">
        <f t="shared" si="136"/>
        <v>0.3024</v>
      </c>
      <c r="AI532" s="62">
        <f t="shared" si="137"/>
        <v>0.6976</v>
      </c>
      <c r="AJ532" s="62">
        <f t="shared" si="138"/>
        <v>0.3876350604916055</v>
      </c>
      <c r="AK532" s="62">
        <f t="shared" si="139"/>
        <v>0.7406444761152278</v>
      </c>
      <c r="AL532" s="62">
        <f t="shared" si="140"/>
        <v>0.05935552388477228</v>
      </c>
      <c r="AM532" s="62">
        <f t="shared" si="145"/>
        <v>0.6976</v>
      </c>
      <c r="AN532" s="62">
        <f t="shared" si="146"/>
        <v>0.7001205883386346</v>
      </c>
      <c r="AO532" s="62">
        <f t="shared" si="141"/>
        <v>0.40012058833863456</v>
      </c>
      <c r="AP532" s="62">
        <f t="shared" si="147"/>
        <v>0.08488088851964871</v>
      </c>
      <c r="AQ532" s="62">
        <f t="shared" si="148"/>
        <v>0.033921823659377744</v>
      </c>
      <c r="AR532" s="62">
        <f t="shared" si="149"/>
        <v>0.3986800660831654</v>
      </c>
      <c r="AS532" s="139">
        <f t="shared" si="142"/>
        <v>0.49050000000000005</v>
      </c>
      <c r="AT532" s="62">
        <f t="shared" si="150"/>
        <v>0.5244218236593778</v>
      </c>
      <c r="AU532" s="62">
        <f t="shared" si="151"/>
        <v>-0.04462060217877012</v>
      </c>
      <c r="AV532" s="62">
        <f t="shared" si="152"/>
        <v>0.3540594639043953</v>
      </c>
      <c r="AW532" s="13">
        <f t="shared" si="144"/>
        <v>3.186030034789399</v>
      </c>
      <c r="AX532" s="98">
        <f t="shared" si="143"/>
        <v>1.9721048573212567</v>
      </c>
    </row>
    <row r="533" spans="32:50" ht="12.75">
      <c r="AF533" s="98"/>
      <c r="AG533" s="94">
        <v>498</v>
      </c>
      <c r="AH533" s="62">
        <f t="shared" si="136"/>
        <v>0.3016</v>
      </c>
      <c r="AI533" s="62">
        <f t="shared" si="137"/>
        <v>0.6984</v>
      </c>
      <c r="AJ533" s="62">
        <f t="shared" si="138"/>
        <v>0.3865551579831462</v>
      </c>
      <c r="AK533" s="62">
        <f t="shared" si="139"/>
        <v>0.7409706067044766</v>
      </c>
      <c r="AL533" s="62">
        <f t="shared" si="140"/>
        <v>0.05902939329552348</v>
      </c>
      <c r="AM533" s="62">
        <f t="shared" si="145"/>
        <v>0.6984</v>
      </c>
      <c r="AN533" s="62">
        <f t="shared" si="146"/>
        <v>0.7008901691940311</v>
      </c>
      <c r="AO533" s="62">
        <f t="shared" si="141"/>
        <v>0.40089016919403114</v>
      </c>
      <c r="AP533" s="62">
        <f t="shared" si="147"/>
        <v>0.08432048735308677</v>
      </c>
      <c r="AQ533" s="62">
        <f t="shared" si="148"/>
        <v>0.03376321213475644</v>
      </c>
      <c r="AR533" s="62">
        <f t="shared" si="149"/>
        <v>0.39946585994645695</v>
      </c>
      <c r="AS533" s="139">
        <f t="shared" si="142"/>
        <v>0.49050000000000005</v>
      </c>
      <c r="AT533" s="62">
        <f t="shared" si="150"/>
        <v>0.5242632121347565</v>
      </c>
      <c r="AU533" s="62">
        <f t="shared" si="151"/>
        <v>-0.04431119607599798</v>
      </c>
      <c r="AV533" s="62">
        <f t="shared" si="152"/>
        <v>0.35515466387045896</v>
      </c>
      <c r="AW533" s="13">
        <f t="shared" si="144"/>
        <v>3.189125745458359</v>
      </c>
      <c r="AX533" s="98">
        <f t="shared" si="143"/>
        <v>1.9701905188679012</v>
      </c>
    </row>
    <row r="534" spans="32:50" ht="12.75">
      <c r="AF534" s="98"/>
      <c r="AG534" s="94">
        <v>499</v>
      </c>
      <c r="AH534" s="62">
        <f t="shared" si="136"/>
        <v>0.30079999999999996</v>
      </c>
      <c r="AI534" s="62">
        <f t="shared" si="137"/>
        <v>0.6992</v>
      </c>
      <c r="AJ534" s="62">
        <f t="shared" si="138"/>
        <v>0.3854757299447924</v>
      </c>
      <c r="AK534" s="62">
        <f t="shared" si="139"/>
        <v>0.7412957304611973</v>
      </c>
      <c r="AL534" s="62">
        <f t="shared" si="140"/>
        <v>0.0587042695388027</v>
      </c>
      <c r="AM534" s="62">
        <f t="shared" si="145"/>
        <v>0.6992</v>
      </c>
      <c r="AN534" s="62">
        <f t="shared" si="146"/>
        <v>0.7016600539164849</v>
      </c>
      <c r="AO534" s="62">
        <f t="shared" si="141"/>
        <v>0.4016600539164849</v>
      </c>
      <c r="AP534" s="62">
        <f t="shared" si="147"/>
        <v>0.0837627455568684</v>
      </c>
      <c r="AQ534" s="62">
        <f t="shared" si="148"/>
        <v>0.03360482036346602</v>
      </c>
      <c r="AR534" s="62">
        <f t="shared" si="149"/>
        <v>0.4002518144375272</v>
      </c>
      <c r="AS534" s="139">
        <f t="shared" si="142"/>
        <v>0.49050000000000005</v>
      </c>
      <c r="AT534" s="62">
        <f t="shared" si="150"/>
        <v>0.5241048203634661</v>
      </c>
      <c r="AU534" s="62">
        <f t="shared" si="151"/>
        <v>-0.044003419109271566</v>
      </c>
      <c r="AV534" s="62">
        <f t="shared" si="152"/>
        <v>0.35624839532825564</v>
      </c>
      <c r="AW534" s="13">
        <f t="shared" si="144"/>
        <v>3.192204800930358</v>
      </c>
      <c r="AX534" s="98">
        <f t="shared" si="143"/>
        <v>1.9682901627578444</v>
      </c>
    </row>
    <row r="535" spans="32:50" ht="12.75">
      <c r="AF535" s="98"/>
      <c r="AG535" s="94">
        <v>500</v>
      </c>
      <c r="AH535" s="62">
        <f t="shared" si="136"/>
        <v>0.30000000000000004</v>
      </c>
      <c r="AI535" s="62">
        <f t="shared" si="137"/>
        <v>0.7</v>
      </c>
      <c r="AJ535" s="62">
        <f t="shared" si="138"/>
        <v>0.38439677449563914</v>
      </c>
      <c r="AK535" s="62">
        <f t="shared" si="139"/>
        <v>0.7416198487095663</v>
      </c>
      <c r="AL535" s="62">
        <f t="shared" si="140"/>
        <v>0.058380151290433724</v>
      </c>
      <c r="AM535" s="62">
        <f t="shared" si="145"/>
        <v>0.7</v>
      </c>
      <c r="AN535" s="62">
        <f t="shared" si="146"/>
        <v>0.7024302399987445</v>
      </c>
      <c r="AO535" s="62">
        <f t="shared" si="141"/>
        <v>0.40243023999874455</v>
      </c>
      <c r="AP535" s="62">
        <f t="shared" si="147"/>
        <v>0.08320765305589051</v>
      </c>
      <c r="AQ535" s="62">
        <f t="shared" si="148"/>
        <v>0.03344664986947921</v>
      </c>
      <c r="AR535" s="62">
        <f t="shared" si="149"/>
        <v>0.40103792797933163</v>
      </c>
      <c r="AS535" s="139">
        <f t="shared" si="142"/>
        <v>0.49050000000000005</v>
      </c>
      <c r="AT535" s="62">
        <f t="shared" si="150"/>
        <v>0.5239466498694793</v>
      </c>
      <c r="AU535" s="62">
        <f t="shared" si="151"/>
        <v>-0.04369726383928015</v>
      </c>
      <c r="AV535" s="62">
        <f t="shared" si="152"/>
        <v>0.3573406641400515</v>
      </c>
      <c r="AW535" s="13">
        <f t="shared" si="144"/>
        <v>3.1952673223291237</v>
      </c>
      <c r="AX535" s="98">
        <f t="shared" si="143"/>
        <v>1.9664036443121726</v>
      </c>
    </row>
    <row r="536" spans="32:50" ht="12.75">
      <c r="AF536" s="98"/>
      <c r="AG536" s="94">
        <v>501</v>
      </c>
      <c r="AH536" s="62">
        <f t="shared" si="136"/>
        <v>0.2991999999999999</v>
      </c>
      <c r="AI536" s="62">
        <f t="shared" si="137"/>
        <v>0.7008000000000001</v>
      </c>
      <c r="AJ536" s="62">
        <f t="shared" si="138"/>
        <v>0.3833182897610943</v>
      </c>
      <c r="AK536" s="62">
        <f t="shared" si="139"/>
        <v>0.7419429627673546</v>
      </c>
      <c r="AL536" s="62">
        <f t="shared" si="140"/>
        <v>0.058057037232645436</v>
      </c>
      <c r="AM536" s="62">
        <f t="shared" si="145"/>
        <v>0.7008000000000001</v>
      </c>
      <c r="AN536" s="62">
        <f t="shared" si="146"/>
        <v>0.7032007249514415</v>
      </c>
      <c r="AO536" s="62">
        <f t="shared" si="141"/>
        <v>0.4032007249514415</v>
      </c>
      <c r="AP536" s="62">
        <f t="shared" si="147"/>
        <v>0.08265519981769368</v>
      </c>
      <c r="AQ536" s="62">
        <f t="shared" si="148"/>
        <v>0.033288702172984706</v>
      </c>
      <c r="AR536" s="62">
        <f t="shared" si="149"/>
        <v>0.40182419900872857</v>
      </c>
      <c r="AS536" s="139">
        <f t="shared" si="142"/>
        <v>0.49050000000000005</v>
      </c>
      <c r="AT536" s="62">
        <f t="shared" si="150"/>
        <v>0.5237887021729848</v>
      </c>
      <c r="AU536" s="62">
        <f t="shared" si="151"/>
        <v>-0.043392722865433796</v>
      </c>
      <c r="AV536" s="62">
        <f t="shared" si="152"/>
        <v>0.3584314761432948</v>
      </c>
      <c r="AW536" s="13">
        <f t="shared" si="144"/>
        <v>3.1983134296131452</v>
      </c>
      <c r="AX536" s="98">
        <f t="shared" si="143"/>
        <v>1.9645308208393992</v>
      </c>
    </row>
    <row r="537" spans="32:50" ht="12.75">
      <c r="AF537" s="98"/>
      <c r="AG537" s="94">
        <v>502</v>
      </c>
      <c r="AH537" s="62">
        <f t="shared" si="136"/>
        <v>0.2984</v>
      </c>
      <c r="AI537" s="62">
        <f t="shared" si="137"/>
        <v>0.7016</v>
      </c>
      <c r="AJ537" s="62">
        <f t="shared" si="138"/>
        <v>0.38224027387284054</v>
      </c>
      <c r="AK537" s="62">
        <f t="shared" si="139"/>
        <v>0.7422650739459591</v>
      </c>
      <c r="AL537" s="62">
        <f t="shared" si="140"/>
        <v>0.05773492605404096</v>
      </c>
      <c r="AM537" s="62">
        <f t="shared" si="145"/>
        <v>0.7016</v>
      </c>
      <c r="AN537" s="62">
        <f t="shared" si="146"/>
        <v>0.703971506302965</v>
      </c>
      <c r="AO537" s="62">
        <f t="shared" si="141"/>
        <v>0.403971506302965</v>
      </c>
      <c r="AP537" s="62">
        <f t="shared" si="147"/>
        <v>0.08210537585232894</v>
      </c>
      <c r="AQ537" s="62">
        <f t="shared" si="148"/>
        <v>0.03313097879035987</v>
      </c>
      <c r="AR537" s="62">
        <f t="shared" si="149"/>
        <v>0.4026106259763635</v>
      </c>
      <c r="AS537" s="139">
        <f t="shared" si="142"/>
        <v>0.49050000000000005</v>
      </c>
      <c r="AT537" s="62">
        <f t="shared" si="150"/>
        <v>0.5236309787903599</v>
      </c>
      <c r="AU537" s="62">
        <f t="shared" si="151"/>
        <v>-0.04308978882563643</v>
      </c>
      <c r="AV537" s="62">
        <f t="shared" si="152"/>
        <v>0.3595208371507271</v>
      </c>
      <c r="AW537" s="13">
        <f t="shared" si="144"/>
        <v>3.2013432415904464</v>
      </c>
      <c r="AX537" s="98">
        <f t="shared" si="143"/>
        <v>1.9626715516009656</v>
      </c>
    </row>
    <row r="538" spans="32:50" ht="12.75">
      <c r="AF538" s="98"/>
      <c r="AG538" s="94">
        <v>503</v>
      </c>
      <c r="AH538" s="62">
        <f t="shared" si="136"/>
        <v>0.2976</v>
      </c>
      <c r="AI538" s="62">
        <f t="shared" si="137"/>
        <v>0.7024</v>
      </c>
      <c r="AJ538" s="62">
        <f t="shared" si="138"/>
        <v>0.3811627249687955</v>
      </c>
      <c r="AK538" s="62">
        <f t="shared" si="139"/>
        <v>0.7425861835504348</v>
      </c>
      <c r="AL538" s="62">
        <f t="shared" si="140"/>
        <v>0.057413816449565225</v>
      </c>
      <c r="AM538" s="62">
        <f t="shared" si="145"/>
        <v>0.7024</v>
      </c>
      <c r="AN538" s="62">
        <f t="shared" si="146"/>
        <v>0.7047425815993414</v>
      </c>
      <c r="AO538" s="62">
        <f t="shared" si="141"/>
        <v>0.40474258159934146</v>
      </c>
      <c r="AP538" s="62">
        <f t="shared" si="147"/>
        <v>0.08155817121222135</v>
      </c>
      <c r="AQ538" s="62">
        <f t="shared" si="148"/>
        <v>0.03297348123414355</v>
      </c>
      <c r="AR538" s="62">
        <f t="shared" si="149"/>
        <v>0.40339720734655704</v>
      </c>
      <c r="AS538" s="139">
        <f t="shared" si="142"/>
        <v>0.49050000000000005</v>
      </c>
      <c r="AT538" s="62">
        <f t="shared" si="150"/>
        <v>0.5234734812341436</v>
      </c>
      <c r="AU538" s="62">
        <f t="shared" si="151"/>
        <v>-0.04278845439605928</v>
      </c>
      <c r="AV538" s="62">
        <f t="shared" si="152"/>
        <v>0.36060875295049777</v>
      </c>
      <c r="AW538" s="13">
        <f t="shared" si="144"/>
        <v>3.2043568759331276</v>
      </c>
      <c r="AX538" s="98">
        <f t="shared" si="143"/>
        <v>1.960825697777463</v>
      </c>
    </row>
    <row r="539" spans="32:50" ht="12.75">
      <c r="AF539" s="98"/>
      <c r="AG539" s="94">
        <v>504</v>
      </c>
      <c r="AH539" s="62">
        <f t="shared" si="136"/>
        <v>0.29679999999999995</v>
      </c>
      <c r="AI539" s="62">
        <f t="shared" si="137"/>
        <v>0.7032</v>
      </c>
      <c r="AJ539" s="62">
        <f t="shared" si="138"/>
        <v>0.38008564119307425</v>
      </c>
      <c r="AK539" s="62">
        <f t="shared" si="139"/>
        <v>0.742906292879526</v>
      </c>
      <c r="AL539" s="62">
        <f t="shared" si="140"/>
        <v>0.05709370712047401</v>
      </c>
      <c r="AM539" s="62">
        <f t="shared" si="145"/>
        <v>0.7032</v>
      </c>
      <c r="AN539" s="62">
        <f t="shared" si="146"/>
        <v>0.705513948404111</v>
      </c>
      <c r="AO539" s="62">
        <f t="shared" si="141"/>
        <v>0.405513948404111</v>
      </c>
      <c r="AP539" s="62">
        <f t="shared" si="147"/>
        <v>0.08101357599203504</v>
      </c>
      <c r="AQ539" s="62">
        <f t="shared" si="148"/>
        <v>0.03281621101301024</v>
      </c>
      <c r="AR539" s="62">
        <f t="shared" si="149"/>
        <v>0.40418394159719107</v>
      </c>
      <c r="AS539" s="139">
        <f t="shared" si="142"/>
        <v>0.49050000000000005</v>
      </c>
      <c r="AT539" s="62">
        <f t="shared" si="150"/>
        <v>0.5233162110130103</v>
      </c>
      <c r="AU539" s="62">
        <f t="shared" si="151"/>
        <v>-0.04248871229091721</v>
      </c>
      <c r="AV539" s="62">
        <f t="shared" si="152"/>
        <v>0.36169522930627385</v>
      </c>
      <c r="AW539" s="13">
        <f t="shared" si="144"/>
        <v>3.2073544491916604</v>
      </c>
      <c r="AX539" s="98">
        <f t="shared" si="143"/>
        <v>1.9589931224355692</v>
      </c>
    </row>
    <row r="540" spans="32:50" ht="12.75">
      <c r="AF540" s="98"/>
      <c r="AG540" s="94">
        <v>505</v>
      </c>
      <c r="AH540" s="62">
        <f t="shared" si="136"/>
        <v>0.29600000000000004</v>
      </c>
      <c r="AI540" s="62">
        <f t="shared" si="137"/>
        <v>0.704</v>
      </c>
      <c r="AJ540" s="62">
        <f t="shared" si="138"/>
        <v>0.3790090206959509</v>
      </c>
      <c r="AK540" s="62">
        <f t="shared" si="139"/>
        <v>0.7432254032256971</v>
      </c>
      <c r="AL540" s="62">
        <f t="shared" si="140"/>
        <v>0.056774596774302966</v>
      </c>
      <c r="AM540" s="62">
        <f t="shared" si="145"/>
        <v>0.704</v>
      </c>
      <c r="AN540" s="62">
        <f t="shared" si="146"/>
        <v>0.7062856042982079</v>
      </c>
      <c r="AO540" s="62">
        <f t="shared" si="141"/>
        <v>0.40628560429820787</v>
      </c>
      <c r="AP540" s="62">
        <f t="shared" si="147"/>
        <v>0.08047158032853709</v>
      </c>
      <c r="AQ540" s="62">
        <f t="shared" si="148"/>
        <v>0.0326591696317451</v>
      </c>
      <c r="AR540" s="62">
        <f t="shared" si="149"/>
        <v>0.4049708272195972</v>
      </c>
      <c r="AS540" s="139">
        <f t="shared" si="142"/>
        <v>0.49050000000000005</v>
      </c>
      <c r="AT540" s="62">
        <f t="shared" si="150"/>
        <v>0.5231591696317451</v>
      </c>
      <c r="AU540" s="62">
        <f t="shared" si="151"/>
        <v>-0.042190555262246444</v>
      </c>
      <c r="AV540" s="62">
        <f t="shared" si="152"/>
        <v>0.36278027195735074</v>
      </c>
      <c r="AW540" s="13">
        <f t="shared" si="144"/>
        <v>3.210336076808953</v>
      </c>
      <c r="AX540" s="98">
        <f t="shared" si="143"/>
        <v>1.9571736904956754</v>
      </c>
    </row>
    <row r="541" spans="32:50" ht="12.75">
      <c r="AF541" s="98"/>
      <c r="AG541" s="94">
        <v>506</v>
      </c>
      <c r="AH541" s="62">
        <f t="shared" si="136"/>
        <v>0.2952</v>
      </c>
      <c r="AI541" s="62">
        <f t="shared" si="137"/>
        <v>0.7048</v>
      </c>
      <c r="AJ541" s="62">
        <f t="shared" si="138"/>
        <v>0.3779328616338204</v>
      </c>
      <c r="AK541" s="62">
        <f t="shared" si="139"/>
        <v>0.7435435158751639</v>
      </c>
      <c r="AL541" s="62">
        <f t="shared" si="140"/>
        <v>0.05645648412483617</v>
      </c>
      <c r="AM541" s="62">
        <f t="shared" si="145"/>
        <v>0.7048</v>
      </c>
      <c r="AN541" s="62">
        <f t="shared" si="146"/>
        <v>0.7070575468798405</v>
      </c>
      <c r="AO541" s="62">
        <f t="shared" si="141"/>
        <v>0.40705754687984047</v>
      </c>
      <c r="AP541" s="62">
        <f t="shared" si="147"/>
        <v>0.07993217440046024</v>
      </c>
      <c r="AQ541" s="62">
        <f t="shared" si="148"/>
        <v>0.03250235859121936</v>
      </c>
      <c r="AR541" s="62">
        <f t="shared" si="149"/>
        <v>0.40575786271844605</v>
      </c>
      <c r="AS541" s="139">
        <f t="shared" si="142"/>
        <v>0.49050000000000005</v>
      </c>
      <c r="AT541" s="62">
        <f t="shared" si="150"/>
        <v>0.5230023585912194</v>
      </c>
      <c r="AU541" s="62">
        <f t="shared" si="151"/>
        <v>-0.04189397609968367</v>
      </c>
      <c r="AV541" s="62">
        <f t="shared" si="152"/>
        <v>0.3638638866187624</v>
      </c>
      <c r="AW541" s="13">
        <f t="shared" si="144"/>
        <v>3.2133018731341902</v>
      </c>
      <c r="AX541" s="98">
        <f t="shared" si="143"/>
        <v>1.9553672687001837</v>
      </c>
    </row>
    <row r="542" spans="32:50" ht="12.75">
      <c r="AF542" s="98"/>
      <c r="AG542" s="94">
        <v>507</v>
      </c>
      <c r="AH542" s="62">
        <f t="shared" si="136"/>
        <v>0.2944</v>
      </c>
      <c r="AI542" s="62">
        <f t="shared" si="137"/>
        <v>0.7056</v>
      </c>
      <c r="AJ542" s="62">
        <f t="shared" si="138"/>
        <v>0.376857162169162</v>
      </c>
      <c r="AK542" s="62">
        <f t="shared" si="139"/>
        <v>0.743860632107924</v>
      </c>
      <c r="AL542" s="62">
        <f t="shared" si="140"/>
        <v>0.056139367892076075</v>
      </c>
      <c r="AM542" s="62">
        <f t="shared" si="145"/>
        <v>0.7056</v>
      </c>
      <c r="AN542" s="62">
        <f t="shared" si="146"/>
        <v>0.7078297737643718</v>
      </c>
      <c r="AO542" s="62">
        <f t="shared" si="141"/>
        <v>0.40782977376437185</v>
      </c>
      <c r="AP542" s="62">
        <f t="shared" si="147"/>
        <v>0.07939534842836671</v>
      </c>
      <c r="AQ542" s="62">
        <f t="shared" si="148"/>
        <v>0.032345779388367184</v>
      </c>
      <c r="AR542" s="62">
        <f t="shared" si="149"/>
        <v>0.40654504661163665</v>
      </c>
      <c r="AS542" s="139">
        <f t="shared" si="142"/>
        <v>0.49050000000000005</v>
      </c>
      <c r="AT542" s="62">
        <f t="shared" si="150"/>
        <v>0.5228457793883672</v>
      </c>
      <c r="AU542" s="62">
        <f t="shared" si="151"/>
        <v>-0.04159896763024772</v>
      </c>
      <c r="AV542" s="62">
        <f t="shared" si="152"/>
        <v>0.3649460789813889</v>
      </c>
      <c r="AW542" s="13">
        <f t="shared" si="144"/>
        <v>3.216251951436444</v>
      </c>
      <c r="AX542" s="98">
        <f t="shared" si="143"/>
        <v>1.953573725582471</v>
      </c>
    </row>
    <row r="543" spans="32:50" ht="12.75">
      <c r="AF543" s="98"/>
      <c r="AG543" s="94">
        <v>508</v>
      </c>
      <c r="AH543" s="62">
        <f t="shared" si="136"/>
        <v>0.29359999999999997</v>
      </c>
      <c r="AI543" s="62">
        <f t="shared" si="137"/>
        <v>0.7064</v>
      </c>
      <c r="AJ543" s="62">
        <f t="shared" si="138"/>
        <v>0.37578192047050085</v>
      </c>
      <c r="AK543" s="62">
        <f t="shared" si="139"/>
        <v>0.7441767531977871</v>
      </c>
      <c r="AL543" s="62">
        <f t="shared" si="140"/>
        <v>0.055823246802212956</v>
      </c>
      <c r="AM543" s="62">
        <f t="shared" si="145"/>
        <v>0.7063999999999999</v>
      </c>
      <c r="AN543" s="62">
        <f t="shared" si="146"/>
        <v>0.7086022825842015</v>
      </c>
      <c r="AO543" s="62">
        <f t="shared" si="141"/>
        <v>0.40860228258420156</v>
      </c>
      <c r="AP543" s="62">
        <f t="shared" si="147"/>
        <v>0.07886109267451051</v>
      </c>
      <c r="AQ543" s="62">
        <f t="shared" si="148"/>
        <v>0.03218943351616292</v>
      </c>
      <c r="AR543" s="62">
        <f t="shared" si="149"/>
        <v>0.4073323774301869</v>
      </c>
      <c r="AS543" s="139">
        <f t="shared" si="142"/>
        <v>0.49050000000000005</v>
      </c>
      <c r="AT543" s="62">
        <f t="shared" si="150"/>
        <v>0.5226894335161629</v>
      </c>
      <c r="AU543" s="62">
        <f t="shared" si="151"/>
        <v>-0.04130552271812238</v>
      </c>
      <c r="AV543" s="62">
        <f t="shared" si="152"/>
        <v>0.36602685471206453</v>
      </c>
      <c r="AW543" s="13">
        <f t="shared" si="144"/>
        <v>3.219186423918069</v>
      </c>
      <c r="AX543" s="98">
        <f t="shared" si="143"/>
        <v>1.951792931436486</v>
      </c>
    </row>
    <row r="544" spans="32:50" ht="12.75">
      <c r="AF544" s="98"/>
      <c r="AG544" s="94">
        <v>509</v>
      </c>
      <c r="AH544" s="62">
        <f t="shared" si="136"/>
        <v>0.29279999999999995</v>
      </c>
      <c r="AI544" s="62">
        <f t="shared" si="137"/>
        <v>0.7072</v>
      </c>
      <c r="AJ544" s="62">
        <f t="shared" si="138"/>
        <v>0.3747071347123715</v>
      </c>
      <c r="AK544" s="62">
        <f t="shared" si="139"/>
        <v>0.7444918804124059</v>
      </c>
      <c r="AL544" s="62">
        <f t="shared" si="140"/>
        <v>0.05550811958759416</v>
      </c>
      <c r="AM544" s="62">
        <f t="shared" si="145"/>
        <v>0.7072</v>
      </c>
      <c r="AN544" s="62">
        <f t="shared" si="146"/>
        <v>0.7093750709886489</v>
      </c>
      <c r="AO544" s="62">
        <f t="shared" si="141"/>
        <v>0.40937507098864895</v>
      </c>
      <c r="AP544" s="62">
        <f t="shared" si="147"/>
        <v>0.07832939744269869</v>
      </c>
      <c r="AQ544" s="62">
        <f t="shared" si="148"/>
        <v>0.032033322463598926</v>
      </c>
      <c r="AR544" s="62">
        <f t="shared" si="149"/>
        <v>0.40811985371812587</v>
      </c>
      <c r="AS544" s="139">
        <f t="shared" si="142"/>
        <v>0.49050000000000005</v>
      </c>
      <c r="AT544" s="62">
        <f t="shared" si="150"/>
        <v>0.522533322463599</v>
      </c>
      <c r="AU544" s="62">
        <f t="shared" si="151"/>
        <v>-0.04101363426444053</v>
      </c>
      <c r="AV544" s="62">
        <f t="shared" si="152"/>
        <v>0.3671062194536853</v>
      </c>
      <c r="AW544" s="13">
        <f t="shared" si="144"/>
        <v>3.2221054017278887</v>
      </c>
      <c r="AX544" s="98">
        <f t="shared" si="143"/>
        <v>1.950024758286976</v>
      </c>
    </row>
    <row r="545" spans="32:50" ht="12.75">
      <c r="AF545" s="98"/>
      <c r="AG545" s="94">
        <v>510</v>
      </c>
      <c r="AH545" s="62">
        <f t="shared" si="136"/>
        <v>0.29200000000000004</v>
      </c>
      <c r="AI545" s="62">
        <f t="shared" si="137"/>
        <v>0.708</v>
      </c>
      <c r="AJ545" s="62">
        <f t="shared" si="138"/>
        <v>0.3736328030752811</v>
      </c>
      <c r="AK545" s="62">
        <f t="shared" si="139"/>
        <v>0.7448060150133053</v>
      </c>
      <c r="AL545" s="62">
        <f t="shared" si="140"/>
        <v>0.0551939849866947</v>
      </c>
      <c r="AM545" s="62">
        <f t="shared" si="145"/>
        <v>0.708</v>
      </c>
      <c r="AN545" s="62">
        <f t="shared" si="146"/>
        <v>0.7101481366438354</v>
      </c>
      <c r="AO545" s="62">
        <f t="shared" si="141"/>
        <v>0.41014813664383537</v>
      </c>
      <c r="AP545" s="62">
        <f t="shared" si="147"/>
        <v>0.07780025307815411</v>
      </c>
      <c r="AQ545" s="62">
        <f t="shared" si="148"/>
        <v>0.031877447715664815</v>
      </c>
      <c r="AR545" s="62">
        <f t="shared" si="149"/>
        <v>0.40890747403238464</v>
      </c>
      <c r="AS545" s="139">
        <f t="shared" si="142"/>
        <v>0.49050000000000005</v>
      </c>
      <c r="AT545" s="62">
        <f t="shared" si="150"/>
        <v>0.5223774477156649</v>
      </c>
      <c r="AU545" s="62">
        <f t="shared" si="151"/>
        <v>-0.04072329520707105</v>
      </c>
      <c r="AV545" s="62">
        <f t="shared" si="152"/>
        <v>0.3681841788253136</v>
      </c>
      <c r="AW545" s="13">
        <f t="shared" si="144"/>
        <v>3.2250089949741576</v>
      </c>
      <c r="AX545" s="98">
        <f t="shared" si="143"/>
        <v>1.948269079860329</v>
      </c>
    </row>
    <row r="546" spans="32:50" ht="12.75">
      <c r="AF546" s="98"/>
      <c r="AG546" s="94">
        <v>511</v>
      </c>
      <c r="AH546" s="62">
        <f t="shared" si="136"/>
        <v>0.2912</v>
      </c>
      <c r="AI546" s="62">
        <f t="shared" si="137"/>
        <v>0.7088</v>
      </c>
      <c r="AJ546" s="62">
        <f t="shared" si="138"/>
        <v>0.3725589237456721</v>
      </c>
      <c r="AK546" s="62">
        <f t="shared" si="139"/>
        <v>0.7451191582559128</v>
      </c>
      <c r="AL546" s="62">
        <f t="shared" si="140"/>
        <v>0.05488084174408725</v>
      </c>
      <c r="AM546" s="62">
        <f t="shared" si="145"/>
        <v>0.7088</v>
      </c>
      <c r="AN546" s="62">
        <f t="shared" si="146"/>
        <v>0.7109214772325699</v>
      </c>
      <c r="AO546" s="62">
        <f t="shared" si="141"/>
        <v>0.41092147723256994</v>
      </c>
      <c r="AP546" s="62">
        <f t="shared" si="147"/>
        <v>0.07727364996737612</v>
      </c>
      <c r="AQ546" s="62">
        <f t="shared" si="148"/>
        <v>0.03172181075332695</v>
      </c>
      <c r="AR546" s="62">
        <f t="shared" si="149"/>
        <v>0.40969523694269083</v>
      </c>
      <c r="AS546" s="139">
        <f t="shared" si="142"/>
        <v>0.49050000000000005</v>
      </c>
      <c r="AT546" s="62">
        <f t="shared" si="150"/>
        <v>0.522221810753327</v>
      </c>
      <c r="AU546" s="62">
        <f t="shared" si="151"/>
        <v>-0.04043449852040635</v>
      </c>
      <c r="AV546" s="62">
        <f t="shared" si="152"/>
        <v>0.36926073842228446</v>
      </c>
      <c r="AW546" s="13">
        <f t="shared" si="144"/>
        <v>3.22789731273733</v>
      </c>
      <c r="AX546" s="98">
        <f t="shared" si="143"/>
        <v>1.9465257715560051</v>
      </c>
    </row>
    <row r="547" spans="32:50" ht="12.75">
      <c r="AF547" s="98"/>
      <c r="AG547" s="94">
        <v>512</v>
      </c>
      <c r="AH547" s="62">
        <f t="shared" si="136"/>
        <v>0.2904</v>
      </c>
      <c r="AI547" s="62">
        <f t="shared" si="137"/>
        <v>0.7096</v>
      </c>
      <c r="AJ547" s="62">
        <f t="shared" si="138"/>
        <v>0.3714854949158873</v>
      </c>
      <c r="AK547" s="62">
        <f t="shared" si="139"/>
        <v>0.7454313113895874</v>
      </c>
      <c r="AL547" s="62">
        <f t="shared" si="140"/>
        <v>0.05456868861041264</v>
      </c>
      <c r="AM547" s="62">
        <f t="shared" si="145"/>
        <v>0.7096</v>
      </c>
      <c r="AN547" s="62">
        <f t="shared" si="146"/>
        <v>0.711695090454234</v>
      </c>
      <c r="AO547" s="62">
        <f t="shared" si="141"/>
        <v>0.41169509045423397</v>
      </c>
      <c r="AP547" s="62">
        <f t="shared" si="147"/>
        <v>0.07674957853800185</v>
      </c>
      <c r="AQ547" s="62">
        <f t="shared" si="148"/>
        <v>0.03156641305350894</v>
      </c>
      <c r="AR547" s="62">
        <f t="shared" si="149"/>
        <v>0.41048314103146205</v>
      </c>
      <c r="AS547" s="139">
        <f t="shared" si="142"/>
        <v>0.49050000000000005</v>
      </c>
      <c r="AT547" s="62">
        <f t="shared" si="150"/>
        <v>0.522066413053509</v>
      </c>
      <c r="AU547" s="62">
        <f t="shared" si="151"/>
        <v>-0.04014723721515219</v>
      </c>
      <c r="AV547" s="62">
        <f t="shared" si="152"/>
        <v>0.3703359038163099</v>
      </c>
      <c r="AW547" s="13">
        <f t="shared" si="144"/>
        <v>3.2307704630826235</v>
      </c>
      <c r="AX547" s="98">
        <f t="shared" si="143"/>
        <v>1.9447947104185532</v>
      </c>
    </row>
    <row r="548" spans="32:50" ht="12.75">
      <c r="AF548" s="98"/>
      <c r="AG548" s="94">
        <v>513</v>
      </c>
      <c r="AH548" s="62">
        <f aca="true" t="shared" si="153" ref="AH548:AH611">$AC$38-AI548</f>
        <v>0.28959999999999997</v>
      </c>
      <c r="AI548" s="62">
        <f aca="true" t="shared" si="154" ref="AI548:AI611">$AC$45+AG548*$AI$33</f>
        <v>0.7104</v>
      </c>
      <c r="AJ548" s="62">
        <f aca="true" t="shared" si="155" ref="AJ548:AJ611">ASIN(AH548/$AC$53)</f>
        <v>0.37041251478413256</v>
      </c>
      <c r="AK548" s="62">
        <f aca="true" t="shared" si="156" ref="AK548:AK611">$AC$53*COS(AJ548)</f>
        <v>0.7457424756576496</v>
      </c>
      <c r="AL548" s="62">
        <f aca="true" t="shared" si="157" ref="AL548:AL611">$AC$53-AK548</f>
        <v>0.05425752434235043</v>
      </c>
      <c r="AM548" s="62">
        <f t="shared" si="145"/>
        <v>0.7104</v>
      </c>
      <c r="AN548" s="62">
        <f t="shared" si="146"/>
        <v>0.7124689740246664</v>
      </c>
      <c r="AO548" s="62">
        <f aca="true" t="shared" si="158" ref="AO548:AO611">$AC$44*(AN548-$AC$45)</f>
        <v>0.41246897402466637</v>
      </c>
      <c r="AP548" s="62">
        <f t="shared" si="147"/>
        <v>0.07622802925866663</v>
      </c>
      <c r="AQ548" s="62">
        <f t="shared" si="148"/>
        <v>0.031411256089072644</v>
      </c>
      <c r="AR548" s="62">
        <f t="shared" si="149"/>
        <v>0.41127118489369957</v>
      </c>
      <c r="AS548" s="139">
        <f aca="true" t="shared" si="159" ref="AS548:AS611">$AC$40*$AC$37</f>
        <v>0.49050000000000005</v>
      </c>
      <c r="AT548" s="62">
        <f t="shared" si="150"/>
        <v>0.5219112560890727</v>
      </c>
      <c r="AU548" s="62">
        <f t="shared" si="151"/>
        <v>-0.03986150433811874</v>
      </c>
      <c r="AV548" s="62">
        <f t="shared" si="152"/>
        <v>0.3714096805555808</v>
      </c>
      <c r="AW548" s="13">
        <f t="shared" si="144"/>
        <v>3.2336285530723767</v>
      </c>
      <c r="AX548" s="98">
        <f aca="true" t="shared" si="160" ref="AX548:AX611">2*PI()/AW548</f>
        <v>1.943075775110201</v>
      </c>
    </row>
    <row r="549" spans="32:50" ht="12.75">
      <c r="AF549" s="98"/>
      <c r="AG549" s="94">
        <v>514</v>
      </c>
      <c r="AH549" s="62">
        <f t="shared" si="153"/>
        <v>0.28879999999999995</v>
      </c>
      <c r="AI549" s="62">
        <f t="shared" si="154"/>
        <v>0.7112</v>
      </c>
      <c r="AJ549" s="62">
        <f t="shared" si="155"/>
        <v>0.36933998155444153</v>
      </c>
      <c r="AK549" s="62">
        <f t="shared" si="156"/>
        <v>0.74605265229741</v>
      </c>
      <c r="AL549" s="62">
        <f t="shared" si="157"/>
        <v>0.05394734770259002</v>
      </c>
      <c r="AM549" s="62">
        <f t="shared" si="145"/>
        <v>0.7112</v>
      </c>
      <c r="AN549" s="62">
        <f t="shared" si="146"/>
        <v>0.7132431256760519</v>
      </c>
      <c r="AO549" s="62">
        <f t="shared" si="158"/>
        <v>0.41324312567605187</v>
      </c>
      <c r="AP549" s="62">
        <f t="shared" si="147"/>
        <v>0.0757089926388646</v>
      </c>
      <c r="AQ549" s="62">
        <f t="shared" si="148"/>
        <v>0.03125634132880028</v>
      </c>
      <c r="AR549" s="62">
        <f t="shared" si="149"/>
        <v>0.4120593671368856</v>
      </c>
      <c r="AS549" s="139">
        <f t="shared" si="159"/>
        <v>0.49050000000000005</v>
      </c>
      <c r="AT549" s="62">
        <f t="shared" si="150"/>
        <v>0.5217563413288003</v>
      </c>
      <c r="AU549" s="62">
        <f t="shared" si="151"/>
        <v>-0.03957729297201353</v>
      </c>
      <c r="AV549" s="62">
        <f t="shared" si="152"/>
        <v>0.3724820741648721</v>
      </c>
      <c r="AW549" s="13">
        <f aca="true" t="shared" si="161" ref="AW549:AW612">SQRT(ABS(AV549/($AC$40*AI549)))</f>
        <v>3.236471688778228</v>
      </c>
      <c r="AX549" s="98">
        <f t="shared" si="160"/>
        <v>1.9413688458839868</v>
      </c>
    </row>
    <row r="550" spans="32:50" ht="12.75">
      <c r="AF550" s="98"/>
      <c r="AG550" s="94">
        <v>515</v>
      </c>
      <c r="AH550" s="62">
        <f t="shared" si="153"/>
        <v>0.28800000000000003</v>
      </c>
      <c r="AI550" s="62">
        <f t="shared" si="154"/>
        <v>0.712</v>
      </c>
      <c r="AJ550" s="62">
        <f t="shared" si="155"/>
        <v>0.36826789343664</v>
      </c>
      <c r="AK550" s="62">
        <f t="shared" si="156"/>
        <v>0.7463618425401984</v>
      </c>
      <c r="AL550" s="62">
        <f t="shared" si="157"/>
        <v>0.053638157459801605</v>
      </c>
      <c r="AM550" s="62">
        <f t="shared" si="145"/>
        <v>0.712</v>
      </c>
      <c r="AN550" s="62">
        <f t="shared" si="146"/>
        <v>0.7140175431568068</v>
      </c>
      <c r="AO550" s="62">
        <f t="shared" si="158"/>
        <v>0.4140175431568068</v>
      </c>
      <c r="AP550" s="62">
        <f t="shared" si="147"/>
        <v>0.07519245922880871</v>
      </c>
      <c r="AQ550" s="62">
        <f t="shared" si="148"/>
        <v>0.031101670237376866</v>
      </c>
      <c r="AR550" s="62">
        <f t="shared" si="149"/>
        <v>0.41284768638087804</v>
      </c>
      <c r="AS550" s="139">
        <f t="shared" si="159"/>
        <v>0.49050000000000005</v>
      </c>
      <c r="AT550" s="62">
        <f t="shared" si="150"/>
        <v>0.5216016702373769</v>
      </c>
      <c r="AU550" s="62">
        <f t="shared" si="151"/>
        <v>-0.039294596235235874</v>
      </c>
      <c r="AV550" s="62">
        <f t="shared" si="152"/>
        <v>0.3735530901456422</v>
      </c>
      <c r="AW550" s="13">
        <f t="shared" si="161"/>
        <v>3.239299975293083</v>
      </c>
      <c r="AX550" s="98">
        <f t="shared" si="160"/>
        <v>1.9396738045574493</v>
      </c>
    </row>
    <row r="551" spans="32:50" ht="12.75">
      <c r="AF551" s="98"/>
      <c r="AG551" s="94">
        <v>516</v>
      </c>
      <c r="AH551" s="62">
        <f t="shared" si="153"/>
        <v>0.2872</v>
      </c>
      <c r="AI551" s="62">
        <f t="shared" si="154"/>
        <v>0.7128</v>
      </c>
      <c r="AJ551" s="62">
        <f t="shared" si="155"/>
        <v>0.3671962486463103</v>
      </c>
      <c r="AK551" s="62">
        <f t="shared" si="156"/>
        <v>0.7466700476113931</v>
      </c>
      <c r="AL551" s="62">
        <f t="shared" si="157"/>
        <v>0.05332995238860694</v>
      </c>
      <c r="AM551" s="62">
        <f t="shared" si="145"/>
        <v>0.7128</v>
      </c>
      <c r="AN551" s="62">
        <f t="shared" si="146"/>
        <v>0.7147922242314693</v>
      </c>
      <c r="AO551" s="62">
        <f t="shared" si="158"/>
        <v>0.4147922242314693</v>
      </c>
      <c r="AP551" s="62">
        <f t="shared" si="147"/>
        <v>0.0746784196192894</v>
      </c>
      <c r="AQ551" s="62">
        <f t="shared" si="148"/>
        <v>0.030947244275373223</v>
      </c>
      <c r="AR551" s="62">
        <f t="shared" si="149"/>
        <v>0.41363614125780873</v>
      </c>
      <c r="AS551" s="139">
        <f t="shared" si="159"/>
        <v>0.49050000000000005</v>
      </c>
      <c r="AT551" s="62">
        <f t="shared" si="150"/>
        <v>0.5214472442753733</v>
      </c>
      <c r="AU551" s="62">
        <f t="shared" si="151"/>
        <v>-0.0390134072816722</v>
      </c>
      <c r="AV551" s="62">
        <f t="shared" si="152"/>
        <v>0.37462273397613655</v>
      </c>
      <c r="AW551" s="13">
        <f t="shared" si="161"/>
        <v>3.2421135167429216</v>
      </c>
      <c r="AX551" s="98">
        <f t="shared" si="160"/>
        <v>1.9379905344868287</v>
      </c>
    </row>
    <row r="552" spans="32:50" ht="12.75">
      <c r="AF552" s="98"/>
      <c r="AG552" s="94">
        <v>517</v>
      </c>
      <c r="AH552" s="62">
        <f t="shared" si="153"/>
        <v>0.2864</v>
      </c>
      <c r="AI552" s="62">
        <f t="shared" si="154"/>
        <v>0.7136</v>
      </c>
      <c r="AJ552" s="62">
        <f t="shared" si="155"/>
        <v>0.36612504540475677</v>
      </c>
      <c r="AK552" s="62">
        <f t="shared" si="156"/>
        <v>0.7469772687304481</v>
      </c>
      <c r="AL552" s="62">
        <f t="shared" si="157"/>
        <v>0.053022731269551926</v>
      </c>
      <c r="AM552" s="62">
        <f t="shared" si="145"/>
        <v>0.7136</v>
      </c>
      <c r="AN552" s="62">
        <f t="shared" si="146"/>
        <v>0.7155671666805872</v>
      </c>
      <c r="AO552" s="62">
        <f t="shared" si="158"/>
        <v>0.4155671666805872</v>
      </c>
      <c r="AP552" s="62">
        <f t="shared" si="147"/>
        <v>0.07416686444153585</v>
      </c>
      <c r="AQ552" s="62">
        <f t="shared" si="148"/>
        <v>0.03079306489923058</v>
      </c>
      <c r="AR552" s="62">
        <f t="shared" si="149"/>
        <v>0.41442473041198047</v>
      </c>
      <c r="AS552" s="139">
        <f t="shared" si="159"/>
        <v>0.49050000000000005</v>
      </c>
      <c r="AT552" s="62">
        <f t="shared" si="150"/>
        <v>0.5212930648992307</v>
      </c>
      <c r="AU552" s="62">
        <f t="shared" si="151"/>
        <v>-0.038733719300494664</v>
      </c>
      <c r="AV552" s="62">
        <f t="shared" si="152"/>
        <v>0.3756910111114858</v>
      </c>
      <c r="AW552" s="13">
        <f t="shared" si="161"/>
        <v>3.244912416298392</v>
      </c>
      <c r="AX552" s="98">
        <f t="shared" si="160"/>
        <v>1.9363189205417999</v>
      </c>
    </row>
    <row r="553" spans="32:50" ht="12.75">
      <c r="AF553" s="98"/>
      <c r="AG553" s="94">
        <v>518</v>
      </c>
      <c r="AH553" s="62">
        <f t="shared" si="153"/>
        <v>0.28559999999999997</v>
      </c>
      <c r="AI553" s="62">
        <f t="shared" si="154"/>
        <v>0.7144</v>
      </c>
      <c r="AJ553" s="62">
        <f t="shared" si="155"/>
        <v>0.3650542819389702</v>
      </c>
      <c r="AK553" s="62">
        <f t="shared" si="156"/>
        <v>0.7472835071109225</v>
      </c>
      <c r="AL553" s="62">
        <f t="shared" si="157"/>
        <v>0.05271649288907754</v>
      </c>
      <c r="AM553" s="62">
        <f t="shared" si="145"/>
        <v>0.7144</v>
      </c>
      <c r="AN553" s="62">
        <f t="shared" si="146"/>
        <v>0.7163423683006083</v>
      </c>
      <c r="AO553" s="62">
        <f t="shared" si="158"/>
        <v>0.4163423683006083</v>
      </c>
      <c r="AP553" s="62">
        <f t="shared" si="147"/>
        <v>0.07365778436707401</v>
      </c>
      <c r="AQ553" s="62">
        <f t="shared" si="148"/>
        <v>0.030639133561244758</v>
      </c>
      <c r="AR553" s="62">
        <f t="shared" si="149"/>
        <v>0.41521345249976616</v>
      </c>
      <c r="AS553" s="139">
        <f t="shared" si="159"/>
        <v>0.49050000000000005</v>
      </c>
      <c r="AT553" s="62">
        <f t="shared" si="150"/>
        <v>0.5211391335612447</v>
      </c>
      <c r="AU553" s="62">
        <f t="shared" si="151"/>
        <v>-0.038455525515959384</v>
      </c>
      <c r="AV553" s="62">
        <f t="shared" si="152"/>
        <v>0.3767579269838068</v>
      </c>
      <c r="AW553" s="13">
        <f t="shared" si="161"/>
        <v>3.247696776186253</v>
      </c>
      <c r="AX553" s="98">
        <f t="shared" si="160"/>
        <v>1.934658849080697</v>
      </c>
    </row>
    <row r="554" spans="32:50" ht="12.75">
      <c r="AF554" s="98"/>
      <c r="AG554" s="94">
        <v>519</v>
      </c>
      <c r="AH554" s="62">
        <f t="shared" si="153"/>
        <v>0.28479999999999994</v>
      </c>
      <c r="AI554" s="62">
        <f t="shared" si="154"/>
        <v>0.7152000000000001</v>
      </c>
      <c r="AJ554" s="62">
        <f t="shared" si="155"/>
        <v>0.3639839564815938</v>
      </c>
      <c r="AK554" s="62">
        <f t="shared" si="156"/>
        <v>0.747588763960508</v>
      </c>
      <c r="AL554" s="62">
        <f t="shared" si="157"/>
        <v>0.05241123603949205</v>
      </c>
      <c r="AM554" s="62">
        <f t="shared" si="145"/>
        <v>0.7152000000000001</v>
      </c>
      <c r="AN554" s="62">
        <f t="shared" si="146"/>
        <v>0.7171178269037713</v>
      </c>
      <c r="AO554" s="62">
        <f t="shared" si="158"/>
        <v>0.41711782690377136</v>
      </c>
      <c r="AP554" s="62">
        <f t="shared" si="147"/>
        <v>0.07315117010758596</v>
      </c>
      <c r="AQ554" s="62">
        <f t="shared" si="148"/>
        <v>0.030485451709551668</v>
      </c>
      <c r="AR554" s="62">
        <f t="shared" si="149"/>
        <v>0.416002306189508</v>
      </c>
      <c r="AS554" s="139">
        <f t="shared" si="159"/>
        <v>0.49050000000000005</v>
      </c>
      <c r="AT554" s="62">
        <f t="shared" si="150"/>
        <v>0.5209854517095517</v>
      </c>
      <c r="AU554" s="62">
        <f t="shared" si="151"/>
        <v>-0.038178819187207357</v>
      </c>
      <c r="AV554" s="62">
        <f t="shared" si="152"/>
        <v>0.3778234870023007</v>
      </c>
      <c r="AW554" s="13">
        <f t="shared" si="161"/>
        <v>3.250466697700617</v>
      </c>
      <c r="AX554" s="98">
        <f t="shared" si="160"/>
        <v>1.9330102079262392</v>
      </c>
    </row>
    <row r="555" spans="32:50" ht="12.75">
      <c r="AF555" s="98"/>
      <c r="AG555" s="94">
        <v>520</v>
      </c>
      <c r="AH555" s="62">
        <f t="shared" si="153"/>
        <v>0.28400000000000003</v>
      </c>
      <c r="AI555" s="62">
        <f t="shared" si="154"/>
        <v>0.716</v>
      </c>
      <c r="AJ555" s="62">
        <f t="shared" si="155"/>
        <v>0.3629140672708885</v>
      </c>
      <c r="AK555" s="62">
        <f t="shared" si="156"/>
        <v>0.7478930404810571</v>
      </c>
      <c r="AL555" s="62">
        <f t="shared" si="157"/>
        <v>0.05210695951894295</v>
      </c>
      <c r="AM555" s="62">
        <f t="shared" si="145"/>
        <v>0.716</v>
      </c>
      <c r="AN555" s="62">
        <f t="shared" si="146"/>
        <v>0.7178935403179978</v>
      </c>
      <c r="AO555" s="62">
        <f t="shared" si="158"/>
        <v>0.4178935403179978</v>
      </c>
      <c r="AP555" s="62">
        <f t="shared" si="147"/>
        <v>0.07264701241476833</v>
      </c>
      <c r="AQ555" s="62">
        <f t="shared" si="148"/>
        <v>0.030332020788113173</v>
      </c>
      <c r="AR555" s="62">
        <f t="shared" si="149"/>
        <v>0.41679129016141825</v>
      </c>
      <c r="AS555" s="139">
        <f t="shared" si="159"/>
        <v>0.49050000000000005</v>
      </c>
      <c r="AT555" s="62">
        <f t="shared" si="150"/>
        <v>0.5208320207881132</v>
      </c>
      <c r="AU555" s="62">
        <f t="shared" si="151"/>
        <v>-0.0379035936080663</v>
      </c>
      <c r="AV555" s="62">
        <f t="shared" si="152"/>
        <v>0.37888769655335197</v>
      </c>
      <c r="AW555" s="13">
        <f t="shared" si="161"/>
        <v>3.2532222812140406</v>
      </c>
      <c r="AX555" s="98">
        <f t="shared" si="160"/>
        <v>1.9313728863417292</v>
      </c>
    </row>
    <row r="556" spans="32:50" ht="12.75">
      <c r="AF556" s="98"/>
      <c r="AG556" s="94">
        <v>521</v>
      </c>
      <c r="AH556" s="62">
        <f t="shared" si="153"/>
        <v>0.2832</v>
      </c>
      <c r="AI556" s="62">
        <f t="shared" si="154"/>
        <v>0.7168</v>
      </c>
      <c r="AJ556" s="62">
        <f t="shared" si="155"/>
        <v>0.36184461255069844</v>
      </c>
      <c r="AK556" s="62">
        <f t="shared" si="156"/>
        <v>0.7481963378686105</v>
      </c>
      <c r="AL556" s="62">
        <f t="shared" si="157"/>
        <v>0.05180366213138954</v>
      </c>
      <c r="AM556" s="62">
        <f t="shared" si="145"/>
        <v>0.7168</v>
      </c>
      <c r="AN556" s="62">
        <f t="shared" si="146"/>
        <v>0.7186695063867836</v>
      </c>
      <c r="AO556" s="62">
        <f t="shared" si="158"/>
        <v>0.41866950638678363</v>
      </c>
      <c r="AP556" s="62">
        <f t="shared" si="147"/>
        <v>0.07214530208019136</v>
      </c>
      <c r="AQ556" s="62">
        <f t="shared" si="148"/>
        <v>0.030178842236703852</v>
      </c>
      <c r="AR556" s="62">
        <f t="shared" si="149"/>
        <v>0.4175804031074796</v>
      </c>
      <c r="AS556" s="139">
        <f t="shared" si="159"/>
        <v>0.49050000000000005</v>
      </c>
      <c r="AT556" s="62">
        <f t="shared" si="150"/>
        <v>0.5206788422367039</v>
      </c>
      <c r="AU556" s="62">
        <f t="shared" si="151"/>
        <v>-0.037629842106854466</v>
      </c>
      <c r="AV556" s="62">
        <f t="shared" si="152"/>
        <v>0.3799505610006252</v>
      </c>
      <c r="AW556" s="13">
        <f t="shared" si="161"/>
        <v>3.255963626188426</v>
      </c>
      <c r="AX556" s="98">
        <f t="shared" si="160"/>
        <v>1.929746775007729</v>
      </c>
    </row>
    <row r="557" spans="32:50" ht="12.75">
      <c r="AF557" s="98"/>
      <c r="AG557" s="94">
        <v>522</v>
      </c>
      <c r="AH557" s="62">
        <f t="shared" si="153"/>
        <v>0.2824</v>
      </c>
      <c r="AI557" s="62">
        <f t="shared" si="154"/>
        <v>0.7176</v>
      </c>
      <c r="AJ557" s="62">
        <f t="shared" si="155"/>
        <v>0.3607755905704178</v>
      </c>
      <c r="AK557" s="62">
        <f t="shared" si="156"/>
        <v>0.748498657313425</v>
      </c>
      <c r="AL557" s="62">
        <f t="shared" si="157"/>
        <v>0.051501342686575025</v>
      </c>
      <c r="AM557" s="62">
        <f t="shared" si="145"/>
        <v>0.7176</v>
      </c>
      <c r="AN557" s="62">
        <f t="shared" si="146"/>
        <v>0.7194457229690924</v>
      </c>
      <c r="AO557" s="62">
        <f t="shared" si="158"/>
        <v>0.4194457229690924</v>
      </c>
      <c r="AP557" s="62">
        <f t="shared" si="147"/>
        <v>0.07164602993515667</v>
      </c>
      <c r="AQ557" s="62">
        <f t="shared" si="148"/>
        <v>0.030025917490898016</v>
      </c>
      <c r="AR557" s="62">
        <f t="shared" si="149"/>
        <v>0.4183696437313472</v>
      </c>
      <c r="AS557" s="139">
        <f t="shared" si="159"/>
        <v>0.49050000000000005</v>
      </c>
      <c r="AT557" s="62">
        <f t="shared" si="150"/>
        <v>0.520525917490898</v>
      </c>
      <c r="AU557" s="62">
        <f t="shared" si="151"/>
        <v>-0.03735755804618537</v>
      </c>
      <c r="AV557" s="62">
        <f t="shared" si="152"/>
        <v>0.38101208568516187</v>
      </c>
      <c r="AW557" s="13">
        <f t="shared" si="161"/>
        <v>3.258690831185774</v>
      </c>
      <c r="AX557" s="98">
        <f t="shared" si="160"/>
        <v>1.9281317659991872</v>
      </c>
    </row>
    <row r="558" spans="32:50" ht="12.75">
      <c r="AF558" s="98"/>
      <c r="AG558" s="94">
        <v>523</v>
      </c>
      <c r="AH558" s="62">
        <f t="shared" si="153"/>
        <v>0.2816000000000001</v>
      </c>
      <c r="AI558" s="62">
        <f t="shared" si="154"/>
        <v>0.7183999999999999</v>
      </c>
      <c r="AJ558" s="62">
        <f t="shared" si="155"/>
        <v>0.3597069995849566</v>
      </c>
      <c r="AK558" s="62">
        <f t="shared" si="156"/>
        <v>0.7488</v>
      </c>
      <c r="AL558" s="62">
        <f t="shared" si="157"/>
        <v>0.05120000000000002</v>
      </c>
      <c r="AM558" s="62">
        <f t="shared" si="145"/>
        <v>0.7183999999999999</v>
      </c>
      <c r="AN558" s="62">
        <f t="shared" si="146"/>
        <v>0.7202221879392496</v>
      </c>
      <c r="AO558" s="62">
        <f t="shared" si="158"/>
        <v>0.42022218793924965</v>
      </c>
      <c r="AP558" s="62">
        <f t="shared" si="147"/>
        <v>0.07114918685055638</v>
      </c>
      <c r="AQ558" s="62">
        <f t="shared" si="148"/>
        <v>0.029873247982058006</v>
      </c>
      <c r="AR558" s="62">
        <f t="shared" si="149"/>
        <v>0.4191590107482511</v>
      </c>
      <c r="AS558" s="139">
        <f t="shared" si="159"/>
        <v>0.49050000000000005</v>
      </c>
      <c r="AT558" s="62">
        <f t="shared" si="150"/>
        <v>0.5203732479820581</v>
      </c>
      <c r="AU558" s="62">
        <f t="shared" si="151"/>
        <v>-0.03708673482277476</v>
      </c>
      <c r="AV558" s="62">
        <f t="shared" si="152"/>
        <v>0.3820722759254764</v>
      </c>
      <c r="AW558" s="13">
        <f t="shared" si="161"/>
        <v>3.2614039938787585</v>
      </c>
      <c r="AX558" s="98">
        <f t="shared" si="160"/>
        <v>1.9265277527630211</v>
      </c>
    </row>
    <row r="559" spans="32:50" ht="12.75">
      <c r="AF559" s="98"/>
      <c r="AG559" s="94">
        <v>524</v>
      </c>
      <c r="AH559" s="62">
        <f t="shared" si="153"/>
        <v>0.28079999999999994</v>
      </c>
      <c r="AI559" s="62">
        <f t="shared" si="154"/>
        <v>0.7192000000000001</v>
      </c>
      <c r="AJ559" s="62">
        <f t="shared" si="155"/>
        <v>0.3586388378547068</v>
      </c>
      <c r="AK559" s="62">
        <f t="shared" si="156"/>
        <v>0.7491003671071055</v>
      </c>
      <c r="AL559" s="62">
        <f t="shared" si="157"/>
        <v>0.050899632892894564</v>
      </c>
      <c r="AM559" s="62">
        <f t="shared" si="145"/>
        <v>0.7192000000000001</v>
      </c>
      <c r="AN559" s="62">
        <f t="shared" si="146"/>
        <v>0.7209988991868375</v>
      </c>
      <c r="AO559" s="62">
        <f t="shared" si="158"/>
        <v>0.42099889918683747</v>
      </c>
      <c r="AP559" s="62">
        <f t="shared" si="147"/>
        <v>0.07065476373672996</v>
      </c>
      <c r="AQ559" s="62">
        <f t="shared" si="148"/>
        <v>0.029720835137322158</v>
      </c>
      <c r="AR559" s="62">
        <f t="shared" si="149"/>
        <v>0.41994850288490027</v>
      </c>
      <c r="AS559" s="139">
        <f t="shared" si="159"/>
        <v>0.49050000000000005</v>
      </c>
      <c r="AT559" s="62">
        <f t="shared" si="150"/>
        <v>0.5202208351373222</v>
      </c>
      <c r="AU559" s="62">
        <f t="shared" si="151"/>
        <v>-0.03681736586724795</v>
      </c>
      <c r="AV559" s="62">
        <f t="shared" si="152"/>
        <v>0.38313113701765233</v>
      </c>
      <c r="AW559" s="13">
        <f t="shared" si="161"/>
        <v>3.2641032110611548</v>
      </c>
      <c r="AX559" s="98">
        <f t="shared" si="160"/>
        <v>1.9249346300961276</v>
      </c>
    </row>
    <row r="560" spans="32:50" ht="12.75">
      <c r="AF560" s="98"/>
      <c r="AG560" s="94">
        <v>525</v>
      </c>
      <c r="AH560" s="62">
        <f t="shared" si="153"/>
        <v>0.28</v>
      </c>
      <c r="AI560" s="62">
        <f t="shared" si="154"/>
        <v>0.72</v>
      </c>
      <c r="AJ560" s="62">
        <f t="shared" si="155"/>
        <v>0.3575711036455103</v>
      </c>
      <c r="AK560" s="62">
        <f t="shared" si="156"/>
        <v>0.7493997598078078</v>
      </c>
      <c r="AL560" s="62">
        <f t="shared" si="157"/>
        <v>0.050600240192192225</v>
      </c>
      <c r="AM560" s="62">
        <f t="shared" si="145"/>
        <v>0.72</v>
      </c>
      <c r="AN560" s="62">
        <f t="shared" si="146"/>
        <v>0.721775854616589</v>
      </c>
      <c r="AO560" s="62">
        <f t="shared" si="158"/>
        <v>0.421775854616589</v>
      </c>
      <c r="AP560" s="62">
        <f t="shared" si="147"/>
        <v>0.0701627515433236</v>
      </c>
      <c r="AQ560" s="62">
        <f t="shared" si="148"/>
        <v>0.02956868037959445</v>
      </c>
      <c r="AR560" s="62">
        <f t="shared" si="149"/>
        <v>0.4207381188793849</v>
      </c>
      <c r="AS560" s="139">
        <f t="shared" si="159"/>
        <v>0.49050000000000005</v>
      </c>
      <c r="AT560" s="62">
        <f t="shared" si="150"/>
        <v>0.5200686803795945</v>
      </c>
      <c r="AU560" s="62">
        <f t="shared" si="151"/>
        <v>-0.03654944464394991</v>
      </c>
      <c r="AV560" s="62">
        <f t="shared" si="152"/>
        <v>0.384188674235435</v>
      </c>
      <c r="AW560" s="13">
        <f t="shared" si="161"/>
        <v>3.2667885786580944</v>
      </c>
      <c r="AX560" s="98">
        <f t="shared" si="160"/>
        <v>1.9233522941238346</v>
      </c>
    </row>
    <row r="561" spans="32:50" ht="12.75">
      <c r="AF561" s="98"/>
      <c r="AG561" s="94">
        <v>526</v>
      </c>
      <c r="AH561" s="62">
        <f t="shared" si="153"/>
        <v>0.2792</v>
      </c>
      <c r="AI561" s="62">
        <f t="shared" si="154"/>
        <v>0.7208</v>
      </c>
      <c r="AJ561" s="62">
        <f t="shared" si="155"/>
        <v>0.3565037952286242</v>
      </c>
      <c r="AK561" s="62">
        <f t="shared" si="156"/>
        <v>0.7496981792694979</v>
      </c>
      <c r="AL561" s="62">
        <f t="shared" si="157"/>
        <v>0.050301820730502156</v>
      </c>
      <c r="AM561" s="62">
        <f t="shared" si="145"/>
        <v>0.7208000000000001</v>
      </c>
      <c r="AN561" s="62">
        <f t="shared" si="146"/>
        <v>0.722553052148286</v>
      </c>
      <c r="AO561" s="62">
        <f t="shared" si="158"/>
        <v>0.42255305214828603</v>
      </c>
      <c r="AP561" s="62">
        <f t="shared" si="147"/>
        <v>0.06967314125914606</v>
      </c>
      <c r="AQ561" s="62">
        <f t="shared" si="148"/>
        <v>0.029416785127533467</v>
      </c>
      <c r="AR561" s="62">
        <f t="shared" si="149"/>
        <v>0.4215278574810835</v>
      </c>
      <c r="AS561" s="139">
        <f t="shared" si="159"/>
        <v>0.49050000000000005</v>
      </c>
      <c r="AT561" s="62">
        <f t="shared" si="150"/>
        <v>0.5199167851275335</v>
      </c>
      <c r="AU561" s="62">
        <f t="shared" si="151"/>
        <v>-0.03628296465075499</v>
      </c>
      <c r="AV561" s="62">
        <f t="shared" si="152"/>
        <v>0.38524489283032853</v>
      </c>
      <c r="AW561" s="13">
        <f t="shared" si="161"/>
        <v>3.2694601917361874</v>
      </c>
      <c r="AX561" s="98">
        <f t="shared" si="160"/>
        <v>1.9217806422787533</v>
      </c>
    </row>
    <row r="562" spans="32:50" ht="12.75">
      <c r="AF562" s="98"/>
      <c r="AG562" s="94">
        <v>527</v>
      </c>
      <c r="AH562" s="62">
        <f t="shared" si="153"/>
        <v>0.2784</v>
      </c>
      <c r="AI562" s="62">
        <f t="shared" si="154"/>
        <v>0.7216</v>
      </c>
      <c r="AJ562" s="62">
        <f t="shared" si="155"/>
        <v>0.3554369108806895</v>
      </c>
      <c r="AK562" s="62">
        <f t="shared" si="156"/>
        <v>0.749995626653916</v>
      </c>
      <c r="AL562" s="62">
        <f t="shared" si="157"/>
        <v>0.0500043733460841</v>
      </c>
      <c r="AM562" s="62">
        <f t="shared" si="145"/>
        <v>0.7216</v>
      </c>
      <c r="AN562" s="62">
        <f t="shared" si="146"/>
        <v>0.7233304897166541</v>
      </c>
      <c r="AO562" s="62">
        <f t="shared" si="158"/>
        <v>0.42333048971665416</v>
      </c>
      <c r="AP562" s="62">
        <f t="shared" si="147"/>
        <v>0.06918592391202853</v>
      </c>
      <c r="AQ562" s="62">
        <f t="shared" si="148"/>
        <v>0.02926515079554347</v>
      </c>
      <c r="AR562" s="62">
        <f t="shared" si="149"/>
        <v>0.4223177174505663</v>
      </c>
      <c r="AS562" s="139">
        <f t="shared" si="159"/>
        <v>0.49050000000000005</v>
      </c>
      <c r="AT562" s="62">
        <f t="shared" si="150"/>
        <v>0.5197651507955435</v>
      </c>
      <c r="AU562" s="62">
        <f t="shared" si="151"/>
        <v>-0.03601791941888034</v>
      </c>
      <c r="AV562" s="62">
        <f t="shared" si="152"/>
        <v>0.38629979803168596</v>
      </c>
      <c r="AW562" s="13">
        <f t="shared" si="161"/>
        <v>3.272118144513469</v>
      </c>
      <c r="AX562" s="98">
        <f t="shared" si="160"/>
        <v>1.9202195732800573</v>
      </c>
    </row>
    <row r="563" spans="32:50" ht="12.75">
      <c r="AF563" s="98"/>
      <c r="AG563" s="94">
        <v>528</v>
      </c>
      <c r="AH563" s="62">
        <f t="shared" si="153"/>
        <v>0.27760000000000007</v>
      </c>
      <c r="AI563" s="62">
        <f t="shared" si="154"/>
        <v>0.7223999999999999</v>
      </c>
      <c r="AJ563" s="62">
        <f t="shared" si="155"/>
        <v>0.35437044888369745</v>
      </c>
      <c r="AK563" s="62">
        <f t="shared" si="156"/>
        <v>0.7502921031171793</v>
      </c>
      <c r="AL563" s="62">
        <f t="shared" si="157"/>
        <v>0.049707896882820735</v>
      </c>
      <c r="AM563" s="62">
        <f t="shared" si="145"/>
        <v>0.7223999999999999</v>
      </c>
      <c r="AN563" s="62">
        <f t="shared" si="146"/>
        <v>0.7241081652712619</v>
      </c>
      <c r="AO563" s="62">
        <f t="shared" si="158"/>
        <v>0.4241081652712619</v>
      </c>
      <c r="AP563" s="62">
        <f t="shared" si="147"/>
        <v>0.06870109056868023</v>
      </c>
      <c r="AQ563" s="62">
        <f t="shared" si="148"/>
        <v>0.02911377879376449</v>
      </c>
      <c r="AR563" s="62">
        <f t="shared" si="149"/>
        <v>0.42310769755950284</v>
      </c>
      <c r="AS563" s="139">
        <f t="shared" si="159"/>
        <v>0.49050000000000005</v>
      </c>
      <c r="AT563" s="62">
        <f t="shared" si="150"/>
        <v>0.5196137787937646</v>
      </c>
      <c r="AU563" s="62">
        <f t="shared" si="151"/>
        <v>-0.03575430251269833</v>
      </c>
      <c r="AV563" s="62">
        <f t="shared" si="152"/>
        <v>0.3873533950468045</v>
      </c>
      <c r="AW563" s="13">
        <f t="shared" si="161"/>
        <v>3.274762530369218</v>
      </c>
      <c r="AX563" s="98">
        <f t="shared" si="160"/>
        <v>1.9186689871131448</v>
      </c>
    </row>
    <row r="564" spans="32:50" ht="12.75">
      <c r="AF564" s="98"/>
      <c r="AG564" s="94">
        <v>529</v>
      </c>
      <c r="AH564" s="62">
        <f t="shared" si="153"/>
        <v>0.27679999999999993</v>
      </c>
      <c r="AI564" s="62">
        <f t="shared" si="154"/>
        <v>0.7232000000000001</v>
      </c>
      <c r="AJ564" s="62">
        <f t="shared" si="155"/>
        <v>0.35330440752495723</v>
      </c>
      <c r="AK564" s="62">
        <f t="shared" si="156"/>
        <v>0.7505876098098077</v>
      </c>
      <c r="AL564" s="62">
        <f t="shared" si="157"/>
        <v>0.04941239019019239</v>
      </c>
      <c r="AM564" s="62">
        <f t="shared" si="145"/>
        <v>0.7232000000000001</v>
      </c>
      <c r="AN564" s="62">
        <f t="shared" si="146"/>
        <v>0.7248860767764187</v>
      </c>
      <c r="AO564" s="62">
        <f t="shared" si="158"/>
        <v>0.4248860767764187</v>
      </c>
      <c r="AP564" s="62">
        <f t="shared" si="147"/>
        <v>0.06821863233454703</v>
      </c>
      <c r="AQ564" s="62">
        <f t="shared" si="148"/>
        <v>0.028962670528064168</v>
      </c>
      <c r="AR564" s="62">
        <f t="shared" si="149"/>
        <v>0.4238977965905692</v>
      </c>
      <c r="AS564" s="139">
        <f t="shared" si="159"/>
        <v>0.49050000000000005</v>
      </c>
      <c r="AT564" s="62">
        <f t="shared" si="150"/>
        <v>0.5194626705280642</v>
      </c>
      <c r="AU564" s="62">
        <f t="shared" si="151"/>
        <v>-0.03549210752955207</v>
      </c>
      <c r="AV564" s="62">
        <f t="shared" si="152"/>
        <v>0.38840568906101713</v>
      </c>
      <c r="AW564" s="13">
        <f t="shared" si="161"/>
        <v>3.27739344185362</v>
      </c>
      <c r="AX564" s="98">
        <f t="shared" si="160"/>
        <v>1.9171287850096992</v>
      </c>
    </row>
    <row r="565" spans="32:50" ht="12.75">
      <c r="AF565" s="98"/>
      <c r="AG565" s="94">
        <v>530</v>
      </c>
      <c r="AH565" s="62">
        <f t="shared" si="153"/>
        <v>0.276</v>
      </c>
      <c r="AI565" s="62">
        <f t="shared" si="154"/>
        <v>0.724</v>
      </c>
      <c r="AJ565" s="62">
        <f t="shared" si="155"/>
        <v>0.3522387850970648</v>
      </c>
      <c r="AK565" s="62">
        <f t="shared" si="156"/>
        <v>0.750882147876749</v>
      </c>
      <c r="AL565" s="62">
        <f t="shared" si="157"/>
        <v>0.04911785212325104</v>
      </c>
      <c r="AM565" s="62">
        <f t="shared" si="145"/>
        <v>0.724</v>
      </c>
      <c r="AN565" s="62">
        <f t="shared" si="146"/>
        <v>0.725664222211073</v>
      </c>
      <c r="AO565" s="62">
        <f t="shared" si="158"/>
        <v>0.425664222211073</v>
      </c>
      <c r="AP565" s="62">
        <f t="shared" si="147"/>
        <v>0.06773854035366877</v>
      </c>
      <c r="AQ565" s="62">
        <f t="shared" si="148"/>
        <v>0.028811827400029598</v>
      </c>
      <c r="AR565" s="62">
        <f t="shared" si="149"/>
        <v>0.42468801333735406</v>
      </c>
      <c r="AS565" s="139">
        <f t="shared" si="159"/>
        <v>0.49050000000000005</v>
      </c>
      <c r="AT565" s="62">
        <f t="shared" si="150"/>
        <v>0.5193118274000297</v>
      </c>
      <c r="AU565" s="62">
        <f t="shared" si="151"/>
        <v>-0.03523132809957173</v>
      </c>
      <c r="AV565" s="62">
        <f t="shared" si="152"/>
        <v>0.3894566852377823</v>
      </c>
      <c r="AW565" s="13">
        <f t="shared" si="161"/>
        <v>3.2800109706972838</v>
      </c>
      <c r="AX565" s="98">
        <f t="shared" si="160"/>
        <v>1.9155988694281318</v>
      </c>
    </row>
    <row r="566" spans="32:50" ht="12.75">
      <c r="AF566" s="98"/>
      <c r="AG566" s="94">
        <v>531</v>
      </c>
      <c r="AH566" s="62">
        <f t="shared" si="153"/>
        <v>0.2752</v>
      </c>
      <c r="AI566" s="62">
        <f t="shared" si="154"/>
        <v>0.7248</v>
      </c>
      <c r="AJ566" s="62">
        <f t="shared" si="155"/>
        <v>0.3511735798978692</v>
      </c>
      <c r="AK566" s="62">
        <f t="shared" si="156"/>
        <v>0.7511757184574059</v>
      </c>
      <c r="AL566" s="62">
        <f t="shared" si="157"/>
        <v>0.048824281542594106</v>
      </c>
      <c r="AM566" s="62">
        <f aca="true" t="shared" si="162" ref="AM566:AM629">$AC$38-$AC$53*SIN(AJ566)</f>
        <v>0.7248</v>
      </c>
      <c r="AN566" s="62">
        <f aca="true" t="shared" si="163" ref="AN566:AN629">SQRT(AL566^2+AM566^2)</f>
        <v>0.7264425995687137</v>
      </c>
      <c r="AO566" s="62">
        <f t="shared" si="158"/>
        <v>0.4264425995687137</v>
      </c>
      <c r="AP566" s="62">
        <f aca="true" t="shared" si="164" ref="AP566:AP629">ASIN(AL566/AN566)</f>
        <v>0.06726080580853584</v>
      </c>
      <c r="AQ566" s="62">
        <f aca="true" t="shared" si="165" ref="AQ566:AQ629">AO566*SIN(AP566)</f>
        <v>0.028661250806959564</v>
      </c>
      <c r="AR566" s="62">
        <f aca="true" t="shared" si="166" ref="AR566:AR629">AO566*COS(AP566)</f>
        <v>0.4254783466042695</v>
      </c>
      <c r="AS566" s="139">
        <f t="shared" si="159"/>
        <v>0.49050000000000005</v>
      </c>
      <c r="AT566" s="62">
        <f aca="true" t="shared" si="167" ref="AT566:AT629">AS566+AQ566</f>
        <v>0.5191612508069596</v>
      </c>
      <c r="AU566" s="62">
        <f aca="true" t="shared" si="168" ref="AU566:AU629">-AT566*TAN(AP566)</f>
        <v>-0.034971957885491595</v>
      </c>
      <c r="AV566" s="62">
        <f aca="true" t="shared" si="169" ref="AV566:AV629">AR566+AU566</f>
        <v>0.39050638871877785</v>
      </c>
      <c r="AW566" s="13">
        <f t="shared" si="161"/>
        <v>3.2826152078206308</v>
      </c>
      <c r="AX566" s="98">
        <f t="shared" si="160"/>
        <v>1.9140791440343907</v>
      </c>
    </row>
    <row r="567" spans="32:50" ht="12.75">
      <c r="AF567" s="98"/>
      <c r="AG567" s="94">
        <v>532</v>
      </c>
      <c r="AH567" s="62">
        <f t="shared" si="153"/>
        <v>0.2744</v>
      </c>
      <c r="AI567" s="62">
        <f t="shared" si="154"/>
        <v>0.7256</v>
      </c>
      <c r="AJ567" s="62">
        <f t="shared" si="155"/>
        <v>0.3501087902304423</v>
      </c>
      <c r="AK567" s="62">
        <f t="shared" si="156"/>
        <v>0.7514683226856606</v>
      </c>
      <c r="AL567" s="62">
        <f t="shared" si="157"/>
        <v>0.048531677314339494</v>
      </c>
      <c r="AM567" s="62">
        <f t="shared" si="162"/>
        <v>0.7256</v>
      </c>
      <c r="AN567" s="62">
        <f t="shared" si="163"/>
        <v>0.7272212068572693</v>
      </c>
      <c r="AO567" s="62">
        <f t="shared" si="158"/>
        <v>0.42722120685726933</v>
      </c>
      <c r="AP567" s="62">
        <f t="shared" si="164"/>
        <v>0.06678541991994744</v>
      </c>
      <c r="AQ567" s="62">
        <f t="shared" si="165"/>
        <v>0.028510942141857887</v>
      </c>
      <c r="AR567" s="62">
        <f t="shared" si="166"/>
        <v>0.42626879520645816</v>
      </c>
      <c r="AS567" s="139">
        <f t="shared" si="159"/>
        <v>0.49050000000000005</v>
      </c>
      <c r="AT567" s="62">
        <f t="shared" si="167"/>
        <v>0.519010942141858</v>
      </c>
      <c r="AU567" s="62">
        <f t="shared" si="168"/>
        <v>-0.034713990582469635</v>
      </c>
      <c r="AV567" s="62">
        <f t="shared" si="169"/>
        <v>0.3915548046239885</v>
      </c>
      <c r="AW567" s="13">
        <f t="shared" si="161"/>
        <v>3.2852062433431293</v>
      </c>
      <c r="AX567" s="98">
        <f t="shared" si="160"/>
        <v>1.9125695136831407</v>
      </c>
    </row>
    <row r="568" spans="32:50" ht="12.75">
      <c r="AF568" s="98"/>
      <c r="AG568" s="94">
        <v>533</v>
      </c>
      <c r="AH568" s="62">
        <f t="shared" si="153"/>
        <v>0.27360000000000007</v>
      </c>
      <c r="AI568" s="62">
        <f t="shared" si="154"/>
        <v>0.7263999999999999</v>
      </c>
      <c r="AJ568" s="62">
        <f t="shared" si="155"/>
        <v>0.3490444144030465</v>
      </c>
      <c r="AK568" s="62">
        <f t="shared" si="156"/>
        <v>0.7517599616899</v>
      </c>
      <c r="AL568" s="62">
        <f t="shared" si="157"/>
        <v>0.04824003831010004</v>
      </c>
      <c r="AM568" s="62">
        <f t="shared" si="162"/>
        <v>0.7263999999999999</v>
      </c>
      <c r="AN568" s="62">
        <f t="shared" si="163"/>
        <v>0.7280000420990097</v>
      </c>
      <c r="AO568" s="62">
        <f t="shared" si="158"/>
        <v>0.4280000420990097</v>
      </c>
      <c r="AP568" s="62">
        <f t="shared" si="164"/>
        <v>0.06631237394686848</v>
      </c>
      <c r="AQ568" s="62">
        <f t="shared" si="165"/>
        <v>0.02836090279342684</v>
      </c>
      <c r="AR568" s="62">
        <f t="shared" si="166"/>
        <v>0.42705935796970407</v>
      </c>
      <c r="AS568" s="139">
        <f t="shared" si="159"/>
        <v>0.49050000000000005</v>
      </c>
      <c r="AT568" s="62">
        <f t="shared" si="167"/>
        <v>0.5188609027934269</v>
      </c>
      <c r="AU568" s="62">
        <f t="shared" si="168"/>
        <v>-0.034457419917907496</v>
      </c>
      <c r="AV568" s="62">
        <f t="shared" si="169"/>
        <v>0.39260193805179655</v>
      </c>
      <c r="AW568" s="13">
        <f t="shared" si="161"/>
        <v>3.287784166592406</v>
      </c>
      <c r="AX568" s="98">
        <f t="shared" si="160"/>
        <v>1.9110698843992964</v>
      </c>
    </row>
    <row r="569" spans="32:50" ht="12.75">
      <c r="AF569" s="98"/>
      <c r="AG569" s="94">
        <v>534</v>
      </c>
      <c r="AH569" s="62">
        <f t="shared" si="153"/>
        <v>0.27279999999999993</v>
      </c>
      <c r="AI569" s="62">
        <f t="shared" si="154"/>
        <v>0.7272000000000001</v>
      </c>
      <c r="AJ569" s="62">
        <f t="shared" si="155"/>
        <v>0.34798045072910283</v>
      </c>
      <c r="AK569" s="62">
        <f t="shared" si="156"/>
        <v>0.7520506365930423</v>
      </c>
      <c r="AL569" s="62">
        <f t="shared" si="157"/>
        <v>0.04794936340695777</v>
      </c>
      <c r="AM569" s="62">
        <f t="shared" si="162"/>
        <v>0.7272000000000001</v>
      </c>
      <c r="AN569" s="62">
        <f t="shared" si="163"/>
        <v>0.7287791033304486</v>
      </c>
      <c r="AO569" s="62">
        <f t="shared" si="158"/>
        <v>0.4287791033304486</v>
      </c>
      <c r="AP569" s="62">
        <f t="shared" si="164"/>
        <v>0.06584165918628591</v>
      </c>
      <c r="AQ569" s="62">
        <f t="shared" si="165"/>
        <v>0.028211134146060784</v>
      </c>
      <c r="AR569" s="62">
        <f t="shared" si="166"/>
        <v>0.427850033730344</v>
      </c>
      <c r="AS569" s="139">
        <f t="shared" si="159"/>
        <v>0.49050000000000005</v>
      </c>
      <c r="AT569" s="62">
        <f t="shared" si="167"/>
        <v>0.5187111341460608</v>
      </c>
      <c r="AU569" s="62">
        <f t="shared" si="168"/>
        <v>-0.034202239651271574</v>
      </c>
      <c r="AV569" s="62">
        <f t="shared" si="169"/>
        <v>0.39364779407907247</v>
      </c>
      <c r="AW569" s="13">
        <f t="shared" si="161"/>
        <v>3.290349066113226</v>
      </c>
      <c r="AX569" s="98">
        <f t="shared" si="160"/>
        <v>1.9095801633598992</v>
      </c>
    </row>
    <row r="570" spans="32:50" ht="12.75">
      <c r="AF570" s="98"/>
      <c r="AG570" s="94">
        <v>535</v>
      </c>
      <c r="AH570" s="62">
        <f t="shared" si="153"/>
        <v>0.272</v>
      </c>
      <c r="AI570" s="62">
        <f t="shared" si="154"/>
        <v>0.728</v>
      </c>
      <c r="AJ570" s="62">
        <f t="shared" si="155"/>
        <v>0.34691689752716176</v>
      </c>
      <c r="AK570" s="62">
        <f t="shared" si="156"/>
        <v>0.7523403485125599</v>
      </c>
      <c r="AL570" s="62">
        <f t="shared" si="157"/>
        <v>0.04765965148744011</v>
      </c>
      <c r="AM570" s="62">
        <f t="shared" si="162"/>
        <v>0.728</v>
      </c>
      <c r="AN570" s="62">
        <f t="shared" si="163"/>
        <v>0.729558388602245</v>
      </c>
      <c r="AO570" s="62">
        <f t="shared" si="158"/>
        <v>0.429558388602245</v>
      </c>
      <c r="AP570" s="62">
        <f t="shared" si="164"/>
        <v>0.06537326697306786</v>
      </c>
      <c r="AQ570" s="62">
        <f t="shared" si="165"/>
        <v>0.028061637579841488</v>
      </c>
      <c r="AR570" s="62">
        <f t="shared" si="166"/>
        <v>0.4286408213351768</v>
      </c>
      <c r="AS570" s="139">
        <f t="shared" si="159"/>
        <v>0.49050000000000005</v>
      </c>
      <c r="AT570" s="62">
        <f t="shared" si="167"/>
        <v>0.5185616375798415</v>
      </c>
      <c r="AU570" s="62">
        <f t="shared" si="168"/>
        <v>-0.03394844357391685</v>
      </c>
      <c r="AV570" s="62">
        <f t="shared" si="169"/>
        <v>0.3946923777612599</v>
      </c>
      <c r="AW570" s="13">
        <f t="shared" si="161"/>
        <v>3.2929010296763255</v>
      </c>
      <c r="AX570" s="98">
        <f t="shared" si="160"/>
        <v>1.908100258876347</v>
      </c>
    </row>
    <row r="571" spans="32:50" ht="12.75">
      <c r="AF571" s="98"/>
      <c r="AG571" s="94">
        <v>536</v>
      </c>
      <c r="AH571" s="62">
        <f t="shared" si="153"/>
        <v>0.2712</v>
      </c>
      <c r="AI571" s="62">
        <f t="shared" si="154"/>
        <v>0.7288</v>
      </c>
      <c r="AJ571" s="62">
        <f t="shared" si="155"/>
        <v>0.34585375312086936</v>
      </c>
      <c r="AK571" s="62">
        <f t="shared" si="156"/>
        <v>0.7526290985605062</v>
      </c>
      <c r="AL571" s="62">
        <f t="shared" si="157"/>
        <v>0.04737090143949385</v>
      </c>
      <c r="AM571" s="62">
        <f t="shared" si="162"/>
        <v>0.7288000000000001</v>
      </c>
      <c r="AN571" s="62">
        <f t="shared" si="163"/>
        <v>0.730337895979108</v>
      </c>
      <c r="AO571" s="62">
        <f t="shared" si="158"/>
        <v>0.43033789597910804</v>
      </c>
      <c r="AP571" s="62">
        <f t="shared" si="164"/>
        <v>0.06490718867981898</v>
      </c>
      <c r="AQ571" s="62">
        <f t="shared" si="165"/>
        <v>0.027912414470532464</v>
      </c>
      <c r="AR571" s="62">
        <f t="shared" si="166"/>
        <v>0.4294317196413777</v>
      </c>
      <c r="AS571" s="139">
        <f t="shared" si="159"/>
        <v>0.49050000000000005</v>
      </c>
      <c r="AT571" s="62">
        <f t="shared" si="167"/>
        <v>0.5184124144705325</v>
      </c>
      <c r="AU571" s="62">
        <f t="shared" si="168"/>
        <v>-0.03369602550891003</v>
      </c>
      <c r="AV571" s="62">
        <f t="shared" si="169"/>
        <v>0.3957356941324677</v>
      </c>
      <c r="AW571" s="13">
        <f t="shared" si="161"/>
        <v>3.2954401442871397</v>
      </c>
      <c r="AX571" s="98">
        <f t="shared" si="160"/>
        <v>1.9066300803769407</v>
      </c>
    </row>
    <row r="572" spans="32:50" ht="12.75">
      <c r="AF572" s="98"/>
      <c r="AG572" s="94">
        <v>537</v>
      </c>
      <c r="AH572" s="62">
        <f t="shared" si="153"/>
        <v>0.2704</v>
      </c>
      <c r="AI572" s="62">
        <f t="shared" si="154"/>
        <v>0.7296</v>
      </c>
      <c r="AJ572" s="62">
        <f t="shared" si="155"/>
        <v>0.34479101583893923</v>
      </c>
      <c r="AK572" s="62">
        <f t="shared" si="156"/>
        <v>0.7529168878435388</v>
      </c>
      <c r="AL572" s="62">
        <f t="shared" si="157"/>
        <v>0.047083112156461215</v>
      </c>
      <c r="AM572" s="62">
        <f t="shared" si="162"/>
        <v>0.7296</v>
      </c>
      <c r="AN572" s="62">
        <f t="shared" si="163"/>
        <v>0.7311176235396997</v>
      </c>
      <c r="AO572" s="62">
        <f t="shared" si="158"/>
        <v>0.4311176235396997</v>
      </c>
      <c r="AP572" s="62">
        <f t="shared" si="164"/>
        <v>0.06444341571673869</v>
      </c>
      <c r="AQ572" s="62">
        <f t="shared" si="165"/>
        <v>0.027763466189574766</v>
      </c>
      <c r="AR572" s="62">
        <f t="shared" si="166"/>
        <v>0.43022272751640933</v>
      </c>
      <c r="AS572" s="139">
        <f t="shared" si="159"/>
        <v>0.49050000000000005</v>
      </c>
      <c r="AT572" s="62">
        <f t="shared" si="167"/>
        <v>0.5182634661895749</v>
      </c>
      <c r="AU572" s="62">
        <f t="shared" si="168"/>
        <v>-0.0334449793108554</v>
      </c>
      <c r="AV572" s="62">
        <f t="shared" si="169"/>
        <v>0.39677774820555395</v>
      </c>
      <c r="AW572" s="13">
        <f t="shared" si="161"/>
        <v>3.2979664961943844</v>
      </c>
      <c r="AX572" s="98">
        <f t="shared" si="160"/>
        <v>1.905169538389771</v>
      </c>
    </row>
    <row r="573" spans="32:50" ht="12.75">
      <c r="AF573" s="98"/>
      <c r="AG573" s="94">
        <v>538</v>
      </c>
      <c r="AH573" s="62">
        <f t="shared" si="153"/>
        <v>0.26960000000000006</v>
      </c>
      <c r="AI573" s="62">
        <f t="shared" si="154"/>
        <v>0.7303999999999999</v>
      </c>
      <c r="AJ573" s="62">
        <f t="shared" si="155"/>
        <v>0.3437286840151202</v>
      </c>
      <c r="AK573" s="62">
        <f t="shared" si="156"/>
        <v>0.7532037174629451</v>
      </c>
      <c r="AL573" s="62">
        <f t="shared" si="157"/>
        <v>0.04679628253705492</v>
      </c>
      <c r="AM573" s="62">
        <f t="shared" si="162"/>
        <v>0.7303999999999999</v>
      </c>
      <c r="AN573" s="62">
        <f t="shared" si="163"/>
        <v>0.7318975693765404</v>
      </c>
      <c r="AO573" s="62">
        <f t="shared" si="158"/>
        <v>0.4318975693765404</v>
      </c>
      <c r="AP573" s="62">
        <f t="shared" si="164"/>
        <v>0.06398193953147785</v>
      </c>
      <c r="AQ573" s="62">
        <f t="shared" si="165"/>
        <v>0.02761479410408286</v>
      </c>
      <c r="AR573" s="62">
        <f t="shared" si="166"/>
        <v>0.43101384383793595</v>
      </c>
      <c r="AS573" s="139">
        <f t="shared" si="159"/>
        <v>0.49050000000000005</v>
      </c>
      <c r="AT573" s="62">
        <f t="shared" si="167"/>
        <v>0.5181147941040829</v>
      </c>
      <c r="AU573" s="62">
        <f t="shared" si="168"/>
        <v>-0.03319529886572112</v>
      </c>
      <c r="AV573" s="62">
        <f t="shared" si="169"/>
        <v>0.3978185449722148</v>
      </c>
      <c r="AW573" s="13">
        <f t="shared" si="161"/>
        <v>3.300480170898529</v>
      </c>
      <c r="AX573" s="98">
        <f t="shared" si="160"/>
        <v>1.9037185445259137</v>
      </c>
    </row>
    <row r="574" spans="32:50" ht="12.75">
      <c r="AF574" s="98"/>
      <c r="AG574" s="94">
        <v>539</v>
      </c>
      <c r="AH574" s="62">
        <f t="shared" si="153"/>
        <v>0.26879999999999993</v>
      </c>
      <c r="AI574" s="62">
        <f t="shared" si="154"/>
        <v>0.7312000000000001</v>
      </c>
      <c r="AJ574" s="62">
        <f t="shared" si="155"/>
        <v>0.34266675598816626</v>
      </c>
      <c r="AK574" s="62">
        <f t="shared" si="156"/>
        <v>0.7534895885146656</v>
      </c>
      <c r="AL574" s="62">
        <f t="shared" si="157"/>
        <v>0.04651041148533441</v>
      </c>
      <c r="AM574" s="62">
        <f t="shared" si="162"/>
        <v>0.7312000000000001</v>
      </c>
      <c r="AN574" s="62">
        <f t="shared" si="163"/>
        <v>0.7326777315959148</v>
      </c>
      <c r="AO574" s="62">
        <f t="shared" si="158"/>
        <v>0.43267773159591477</v>
      </c>
      <c r="AP574" s="62">
        <f t="shared" si="164"/>
        <v>0.06352275160899662</v>
      </c>
      <c r="AQ574" s="62">
        <f t="shared" si="165"/>
        <v>0.027466399576841296</v>
      </c>
      <c r="AR574" s="62">
        <f t="shared" si="166"/>
        <v>0.43180506749373815</v>
      </c>
      <c r="AS574" s="139">
        <f t="shared" si="159"/>
        <v>0.49050000000000005</v>
      </c>
      <c r="AT574" s="62">
        <f t="shared" si="167"/>
        <v>0.5179663995768413</v>
      </c>
      <c r="AU574" s="62">
        <f t="shared" si="168"/>
        <v>-0.032946978090667434</v>
      </c>
      <c r="AV574" s="62">
        <f t="shared" si="169"/>
        <v>0.3988580894030707</v>
      </c>
      <c r="AW574" s="13">
        <f t="shared" si="161"/>
        <v>3.302981253160138</v>
      </c>
      <c r="AX574" s="98">
        <f t="shared" si="160"/>
        <v>1.9022770114629406</v>
      </c>
    </row>
    <row r="575" spans="32:50" ht="12.75">
      <c r="AF575" s="98"/>
      <c r="AG575" s="94">
        <v>540</v>
      </c>
      <c r="AH575" s="62">
        <f t="shared" si="153"/>
        <v>0.268</v>
      </c>
      <c r="AI575" s="62">
        <f t="shared" si="154"/>
        <v>0.732</v>
      </c>
      <c r="AJ575" s="62">
        <f t="shared" si="155"/>
        <v>0.3416052301018077</v>
      </c>
      <c r="AK575" s="62">
        <f t="shared" si="156"/>
        <v>0.7537745020893185</v>
      </c>
      <c r="AL575" s="62">
        <f t="shared" si="157"/>
        <v>0.046225497910681534</v>
      </c>
      <c r="AM575" s="62">
        <f t="shared" si="162"/>
        <v>0.732</v>
      </c>
      <c r="AN575" s="62">
        <f t="shared" si="163"/>
        <v>0.733458108317776</v>
      </c>
      <c r="AO575" s="62">
        <f t="shared" si="158"/>
        <v>0.43345810831777604</v>
      </c>
      <c r="AP575" s="62">
        <f t="shared" si="164"/>
        <v>0.06306584347142172</v>
      </c>
      <c r="AQ575" s="62">
        <f t="shared" si="165"/>
        <v>0.0273182839663015</v>
      </c>
      <c r="AR575" s="62">
        <f t="shared" si="166"/>
        <v>0.43259639738162564</v>
      </c>
      <c r="AS575" s="139">
        <f t="shared" si="159"/>
        <v>0.49050000000000005</v>
      </c>
      <c r="AT575" s="62">
        <f t="shared" si="167"/>
        <v>0.5178182839663016</v>
      </c>
      <c r="AU575" s="62">
        <f t="shared" si="168"/>
        <v>-0.032700010933875645</v>
      </c>
      <c r="AV575" s="62">
        <f t="shared" si="169"/>
        <v>0.39989638644775</v>
      </c>
      <c r="AW575" s="13">
        <f t="shared" si="161"/>
        <v>3.3054698270080953</v>
      </c>
      <c r="AX575" s="98">
        <f t="shared" si="160"/>
        <v>1.9008448529287387</v>
      </c>
    </row>
    <row r="576" spans="32:50" ht="12.75">
      <c r="AF576" s="98"/>
      <c r="AG576" s="94">
        <v>541</v>
      </c>
      <c r="AH576" s="62">
        <f t="shared" si="153"/>
        <v>0.2672</v>
      </c>
      <c r="AI576" s="62">
        <f t="shared" si="154"/>
        <v>0.7328</v>
      </c>
      <c r="AJ576" s="62">
        <f t="shared" si="155"/>
        <v>0.3405441047047188</v>
      </c>
      <c r="AK576" s="62">
        <f t="shared" si="156"/>
        <v>0.7540584592722239</v>
      </c>
      <c r="AL576" s="62">
        <f t="shared" si="157"/>
        <v>0.04594154072777612</v>
      </c>
      <c r="AM576" s="62">
        <f t="shared" si="162"/>
        <v>0.7328000000000001</v>
      </c>
      <c r="AN576" s="62">
        <f t="shared" si="163"/>
        <v>0.7342386976756552</v>
      </c>
      <c r="AO576" s="62">
        <f t="shared" si="158"/>
        <v>0.4342386976756552</v>
      </c>
      <c r="AP576" s="62">
        <f t="shared" si="164"/>
        <v>0.06261120667790289</v>
      </c>
      <c r="AQ576" s="62">
        <f t="shared" si="165"/>
        <v>0.027170448626578886</v>
      </c>
      <c r="AR576" s="62">
        <f t="shared" si="166"/>
        <v>0.4333878324093554</v>
      </c>
      <c r="AS576" s="139">
        <f t="shared" si="159"/>
        <v>0.49050000000000005</v>
      </c>
      <c r="AT576" s="62">
        <f t="shared" si="167"/>
        <v>0.517670448626579</v>
      </c>
      <c r="AU576" s="62">
        <f t="shared" si="168"/>
        <v>-0.032454391374377875</v>
      </c>
      <c r="AV576" s="62">
        <f t="shared" si="169"/>
        <v>0.4009334410349775</v>
      </c>
      <c r="AW576" s="13">
        <f t="shared" si="161"/>
        <v>3.3079459757477214</v>
      </c>
      <c r="AX576" s="98">
        <f t="shared" si="160"/>
        <v>1.8994219836856157</v>
      </c>
    </row>
    <row r="577" spans="32:50" ht="12.75">
      <c r="AF577" s="98"/>
      <c r="AG577" s="94">
        <v>542</v>
      </c>
      <c r="AH577" s="62">
        <f t="shared" si="153"/>
        <v>0.26639999999999997</v>
      </c>
      <c r="AI577" s="62">
        <f t="shared" si="154"/>
        <v>0.7336</v>
      </c>
      <c r="AJ577" s="62">
        <f t="shared" si="155"/>
        <v>0.33948337815049023</v>
      </c>
      <c r="AK577" s="62">
        <f t="shared" si="156"/>
        <v>0.7543414611434267</v>
      </c>
      <c r="AL577" s="62">
        <f t="shared" si="157"/>
        <v>0.04565853885657334</v>
      </c>
      <c r="AM577" s="62">
        <f t="shared" si="162"/>
        <v>0.7336</v>
      </c>
      <c r="AN577" s="62">
        <f t="shared" si="163"/>
        <v>0.7350194978165663</v>
      </c>
      <c r="AO577" s="62">
        <f t="shared" si="158"/>
        <v>0.4350194978165663</v>
      </c>
      <c r="AP577" s="62">
        <f t="shared" si="164"/>
        <v>0.06215883282447216</v>
      </c>
      <c r="AQ577" s="62">
        <f t="shared" si="165"/>
        <v>0.027022894907451318</v>
      </c>
      <c r="AR577" s="62">
        <f t="shared" si="166"/>
        <v>0.43417937149454533</v>
      </c>
      <c r="AS577" s="139">
        <f t="shared" si="159"/>
        <v>0.49050000000000005</v>
      </c>
      <c r="AT577" s="62">
        <f t="shared" si="167"/>
        <v>0.5175228949074514</v>
      </c>
      <c r="AU577" s="62">
        <f t="shared" si="168"/>
        <v>-0.03221011342188957</v>
      </c>
      <c r="AV577" s="62">
        <f t="shared" si="169"/>
        <v>0.40196925807265577</v>
      </c>
      <c r="AW577" s="13">
        <f t="shared" si="161"/>
        <v>3.3104097819687532</v>
      </c>
      <c r="AX577" s="98">
        <f t="shared" si="160"/>
        <v>1.8980083195147146</v>
      </c>
    </row>
    <row r="578" spans="32:50" ht="12.75">
      <c r="AF578" s="98"/>
      <c r="AG578" s="94">
        <v>543</v>
      </c>
      <c r="AH578" s="62">
        <f t="shared" si="153"/>
        <v>0.26560000000000006</v>
      </c>
      <c r="AI578" s="62">
        <f t="shared" si="154"/>
        <v>0.7343999999999999</v>
      </c>
      <c r="AJ578" s="62">
        <f t="shared" si="155"/>
        <v>0.33842304879759805</v>
      </c>
      <c r="AK578" s="62">
        <f t="shared" si="156"/>
        <v>0.7546235087777216</v>
      </c>
      <c r="AL578" s="62">
        <f t="shared" si="157"/>
        <v>0.04537649122227849</v>
      </c>
      <c r="AM578" s="62">
        <f t="shared" si="162"/>
        <v>0.7343999999999999</v>
      </c>
      <c r="AN578" s="62">
        <f t="shared" si="163"/>
        <v>0.7358005069009164</v>
      </c>
      <c r="AO578" s="62">
        <f t="shared" si="158"/>
        <v>0.4358005069009164</v>
      </c>
      <c r="AP578" s="62">
        <f t="shared" si="164"/>
        <v>0.06170871354389895</v>
      </c>
      <c r="AQ578" s="62">
        <f t="shared" si="165"/>
        <v>0.026875624154356396</v>
      </c>
      <c r="AR578" s="62">
        <f t="shared" si="166"/>
        <v>0.4349710135645931</v>
      </c>
      <c r="AS578" s="139">
        <f t="shared" si="159"/>
        <v>0.49050000000000005</v>
      </c>
      <c r="AT578" s="62">
        <f t="shared" si="167"/>
        <v>0.5173756241543565</v>
      </c>
      <c r="AU578" s="62">
        <f t="shared" si="168"/>
        <v>-0.03196717111664082</v>
      </c>
      <c r="AV578" s="62">
        <f t="shared" si="169"/>
        <v>0.4030038424479523</v>
      </c>
      <c r="AW578" s="13">
        <f t="shared" si="161"/>
        <v>3.312861327553242</v>
      </c>
      <c r="AX578" s="98">
        <f t="shared" si="160"/>
        <v>1.8966037772006945</v>
      </c>
    </row>
    <row r="579" spans="32:50" ht="12.75">
      <c r="AF579" s="98"/>
      <c r="AG579" s="94">
        <v>544</v>
      </c>
      <c r="AH579" s="62">
        <f t="shared" si="153"/>
        <v>0.2647999999999999</v>
      </c>
      <c r="AI579" s="62">
        <f t="shared" si="154"/>
        <v>0.7352000000000001</v>
      </c>
      <c r="AJ579" s="62">
        <f t="shared" si="155"/>
        <v>0.33736311500937466</v>
      </c>
      <c r="AK579" s="62">
        <f t="shared" si="156"/>
        <v>0.7549046032446749</v>
      </c>
      <c r="AL579" s="62">
        <f t="shared" si="157"/>
        <v>0.045095396755325146</v>
      </c>
      <c r="AM579" s="62">
        <f t="shared" si="162"/>
        <v>0.7352000000000001</v>
      </c>
      <c r="AN579" s="62">
        <f t="shared" si="163"/>
        <v>0.7365817231024133</v>
      </c>
      <c r="AO579" s="62">
        <f t="shared" si="158"/>
        <v>0.43658172310241333</v>
      </c>
      <c r="AP579" s="62">
        <f t="shared" si="164"/>
        <v>0.06126084050554994</v>
      </c>
      <c r="AQ579" s="62">
        <f t="shared" si="165"/>
        <v>0.026728637708391068</v>
      </c>
      <c r="AR579" s="62">
        <f t="shared" si="166"/>
        <v>0.4357627575565928</v>
      </c>
      <c r="AS579" s="139">
        <f t="shared" si="159"/>
        <v>0.49050000000000005</v>
      </c>
      <c r="AT579" s="62">
        <f t="shared" si="167"/>
        <v>0.5172286377083911</v>
      </c>
      <c r="AU579" s="62">
        <f t="shared" si="168"/>
        <v>-0.031725558529211405</v>
      </c>
      <c r="AV579" s="62">
        <f t="shared" si="169"/>
        <v>0.4040371990273814</v>
      </c>
      <c r="AW579" s="13">
        <f t="shared" si="161"/>
        <v>3.315300693683309</v>
      </c>
      <c r="AX579" s="98">
        <f t="shared" si="160"/>
        <v>1.895208274516707</v>
      </c>
    </row>
    <row r="580" spans="32:50" ht="12.75">
      <c r="AF580" s="98"/>
      <c r="AG580" s="94">
        <v>545</v>
      </c>
      <c r="AH580" s="62">
        <f t="shared" si="153"/>
        <v>0.264</v>
      </c>
      <c r="AI580" s="62">
        <f t="shared" si="154"/>
        <v>0.736</v>
      </c>
      <c r="AJ580" s="62">
        <f t="shared" si="155"/>
        <v>0.33630357515398035</v>
      </c>
      <c r="AK580" s="62">
        <f t="shared" si="156"/>
        <v>0.7551847456086491</v>
      </c>
      <c r="AL580" s="62">
        <f t="shared" si="157"/>
        <v>0.04481525439135092</v>
      </c>
      <c r="AM580" s="62">
        <f t="shared" si="162"/>
        <v>0.736</v>
      </c>
      <c r="AN580" s="62">
        <f t="shared" si="163"/>
        <v>0.7373631446079749</v>
      </c>
      <c r="AO580" s="62">
        <f t="shared" si="158"/>
        <v>0.43736314460797493</v>
      </c>
      <c r="AP580" s="62">
        <f t="shared" si="164"/>
        <v>0.06081520541524552</v>
      </c>
      <c r="AQ580" s="62">
        <f t="shared" si="165"/>
        <v>0.026581936906310093</v>
      </c>
      <c r="AR580" s="62">
        <f t="shared" si="166"/>
        <v>0.43655460241725247</v>
      </c>
      <c r="AS580" s="139">
        <f t="shared" si="159"/>
        <v>0.49050000000000005</v>
      </c>
      <c r="AT580" s="62">
        <f t="shared" si="167"/>
        <v>0.5170819369063101</v>
      </c>
      <c r="AU580" s="62">
        <f t="shared" si="168"/>
        <v>-0.03148526976036516</v>
      </c>
      <c r="AV580" s="62">
        <f t="shared" si="169"/>
        <v>0.4050693326568873</v>
      </c>
      <c r="AW580" s="13">
        <f t="shared" si="161"/>
        <v>3.3177279608488135</v>
      </c>
      <c r="AX580" s="98">
        <f t="shared" si="160"/>
        <v>1.8938217302096356</v>
      </c>
    </row>
    <row r="581" spans="32:50" ht="12.75">
      <c r="AF581" s="98"/>
      <c r="AG581" s="94">
        <v>546</v>
      </c>
      <c r="AH581" s="62">
        <f t="shared" si="153"/>
        <v>0.2632</v>
      </c>
      <c r="AI581" s="62">
        <f t="shared" si="154"/>
        <v>0.7368</v>
      </c>
      <c r="AJ581" s="62">
        <f t="shared" si="155"/>
        <v>0.3352444276043727</v>
      </c>
      <c r="AK581" s="62">
        <f t="shared" si="156"/>
        <v>0.7554639369288253</v>
      </c>
      <c r="AL581" s="62">
        <f t="shared" si="157"/>
        <v>0.04453606307117475</v>
      </c>
      <c r="AM581" s="62">
        <f t="shared" si="162"/>
        <v>0.7368</v>
      </c>
      <c r="AN581" s="62">
        <f t="shared" si="163"/>
        <v>0.7381447696176406</v>
      </c>
      <c r="AO581" s="62">
        <f t="shared" si="158"/>
        <v>0.43814476961764065</v>
      </c>
      <c r="AP581" s="62">
        <f t="shared" si="164"/>
        <v>0.06037180001511797</v>
      </c>
      <c r="AQ581" s="62">
        <f t="shared" si="165"/>
        <v>0.02643552308052585</v>
      </c>
      <c r="AR581" s="62">
        <f t="shared" si="166"/>
        <v>0.43734654710281456</v>
      </c>
      <c r="AS581" s="139">
        <f t="shared" si="159"/>
        <v>0.49050000000000005</v>
      </c>
      <c r="AT581" s="62">
        <f t="shared" si="167"/>
        <v>0.5169355230805259</v>
      </c>
      <c r="AU581" s="62">
        <f t="shared" si="168"/>
        <v>-0.03124629894088628</v>
      </c>
      <c r="AV581" s="62">
        <f t="shared" si="169"/>
        <v>0.4061002481619283</v>
      </c>
      <c r="AW581" s="13">
        <f t="shared" si="161"/>
        <v>3.320143208854902</v>
      </c>
      <c r="AX581" s="98">
        <f t="shared" si="160"/>
        <v>1.8924440639856075</v>
      </c>
    </row>
    <row r="582" spans="32:50" ht="12.75">
      <c r="AF582" s="98"/>
      <c r="AG582" s="94">
        <v>547</v>
      </c>
      <c r="AH582" s="62">
        <f t="shared" si="153"/>
        <v>0.26239999999999997</v>
      </c>
      <c r="AI582" s="62">
        <f t="shared" si="154"/>
        <v>0.7376</v>
      </c>
      <c r="AJ582" s="62">
        <f t="shared" si="155"/>
        <v>0.33418567073827915</v>
      </c>
      <c r="AK582" s="62">
        <f t="shared" si="156"/>
        <v>0.7557421782592262</v>
      </c>
      <c r="AL582" s="62">
        <f t="shared" si="157"/>
        <v>0.04425782174077386</v>
      </c>
      <c r="AM582" s="62">
        <f t="shared" si="162"/>
        <v>0.7376</v>
      </c>
      <c r="AN582" s="62">
        <f t="shared" si="163"/>
        <v>0.7389265963444801</v>
      </c>
      <c r="AO582" s="62">
        <f t="shared" si="158"/>
        <v>0.4389265963444801</v>
      </c>
      <c r="AP582" s="62">
        <f t="shared" si="164"/>
        <v>0.05993061608346942</v>
      </c>
      <c r="AQ582" s="62">
        <f t="shared" si="165"/>
        <v>0.026289397559108064</v>
      </c>
      <c r="AR582" s="62">
        <f t="shared" si="166"/>
        <v>0.4381385905789735</v>
      </c>
      <c r="AS582" s="139">
        <f t="shared" si="159"/>
        <v>0.49050000000000005</v>
      </c>
      <c r="AT582" s="62">
        <f t="shared" si="167"/>
        <v>0.5167893975591081</v>
      </c>
      <c r="AU582" s="62">
        <f t="shared" si="168"/>
        <v>-0.03100864023141665</v>
      </c>
      <c r="AV582" s="62">
        <f t="shared" si="169"/>
        <v>0.40712995034755683</v>
      </c>
      <c r="AW582" s="13">
        <f t="shared" si="161"/>
        <v>3.3225465168294597</v>
      </c>
      <c r="AX582" s="98">
        <f t="shared" si="160"/>
        <v>1.891075196495764</v>
      </c>
    </row>
    <row r="583" spans="32:50" ht="12.75">
      <c r="AF583" s="98"/>
      <c r="AG583" s="94">
        <v>548</v>
      </c>
      <c r="AH583" s="62">
        <f t="shared" si="153"/>
        <v>0.26160000000000005</v>
      </c>
      <c r="AI583" s="62">
        <f t="shared" si="154"/>
        <v>0.7384</v>
      </c>
      <c r="AJ583" s="62">
        <f t="shared" si="155"/>
        <v>0.3331273029381678</v>
      </c>
      <c r="AK583" s="62">
        <f t="shared" si="156"/>
        <v>0.7560194706487393</v>
      </c>
      <c r="AL583" s="62">
        <f t="shared" si="157"/>
        <v>0.04398052935126073</v>
      </c>
      <c r="AM583" s="62">
        <f t="shared" si="162"/>
        <v>0.7384</v>
      </c>
      <c r="AN583" s="62">
        <f t="shared" si="163"/>
        <v>0.7397086230145064</v>
      </c>
      <c r="AO583" s="62">
        <f t="shared" si="158"/>
        <v>0.43970862301450636</v>
      </c>
      <c r="AP583" s="62">
        <f t="shared" si="164"/>
        <v>0.059491645434629425</v>
      </c>
      <c r="AQ583" s="62">
        <f t="shared" si="165"/>
        <v>0.026143561665784024</v>
      </c>
      <c r="AR583" s="62">
        <f t="shared" si="166"/>
        <v>0.4389307318207972</v>
      </c>
      <c r="AS583" s="139">
        <f t="shared" si="159"/>
        <v>0.49050000000000005</v>
      </c>
      <c r="AT583" s="62">
        <f t="shared" si="167"/>
        <v>0.5166435616657841</v>
      </c>
      <c r="AU583" s="62">
        <f t="shared" si="168"/>
        <v>-0.030772287822294013</v>
      </c>
      <c r="AV583" s="62">
        <f t="shared" si="169"/>
        <v>0.4081584439985032</v>
      </c>
      <c r="AW583" s="13">
        <f t="shared" si="161"/>
        <v>3.324937963230453</v>
      </c>
      <c r="AX583" s="98">
        <f t="shared" si="160"/>
        <v>1.889715049322289</v>
      </c>
    </row>
    <row r="584" spans="32:50" ht="12.75">
      <c r="AF584" s="98"/>
      <c r="AG584" s="94">
        <v>549</v>
      </c>
      <c r="AH584" s="62">
        <f t="shared" si="153"/>
        <v>0.2607999999999999</v>
      </c>
      <c r="AI584" s="62">
        <f t="shared" si="154"/>
        <v>0.7392000000000001</v>
      </c>
      <c r="AJ584" s="62">
        <f t="shared" si="155"/>
        <v>0.3320693225912181</v>
      </c>
      <c r="AK584" s="62">
        <f t="shared" si="156"/>
        <v>0.7562958151411392</v>
      </c>
      <c r="AL584" s="62">
        <f t="shared" si="157"/>
        <v>0.04370418485886085</v>
      </c>
      <c r="AM584" s="62">
        <f t="shared" si="162"/>
        <v>0.7392000000000001</v>
      </c>
      <c r="AN584" s="62">
        <f t="shared" si="163"/>
        <v>0.7404908478665875</v>
      </c>
      <c r="AO584" s="62">
        <f t="shared" si="158"/>
        <v>0.4404908478665875</v>
      </c>
      <c r="AP584" s="62">
        <f t="shared" si="164"/>
        <v>0.059054879918813696</v>
      </c>
      <c r="AQ584" s="62">
        <f t="shared" si="165"/>
        <v>0.025998016719939464</v>
      </c>
      <c r="AR584" s="62">
        <f t="shared" si="166"/>
        <v>0.4397229698126479</v>
      </c>
      <c r="AS584" s="139">
        <f t="shared" si="159"/>
        <v>0.49050000000000005</v>
      </c>
      <c r="AT584" s="62">
        <f t="shared" si="167"/>
        <v>0.5164980167199396</v>
      </c>
      <c r="AU584" s="62">
        <f t="shared" si="168"/>
        <v>-0.030537235933391825</v>
      </c>
      <c r="AV584" s="62">
        <f t="shared" si="169"/>
        <v>0.4091857338792561</v>
      </c>
      <c r="AW584" s="13">
        <f t="shared" si="161"/>
        <v>3.3273176258531745</v>
      </c>
      <c r="AX584" s="98">
        <f t="shared" si="160"/>
        <v>1.888363544964687</v>
      </c>
    </row>
    <row r="585" spans="32:50" ht="12.75">
      <c r="AF585" s="98"/>
      <c r="AG585" s="94">
        <v>550</v>
      </c>
      <c r="AH585" s="62">
        <f t="shared" si="153"/>
        <v>0.26</v>
      </c>
      <c r="AI585" s="62">
        <f t="shared" si="154"/>
        <v>0.74</v>
      </c>
      <c r="AJ585" s="62">
        <f t="shared" si="155"/>
        <v>0.3310117280892945</v>
      </c>
      <c r="AK585" s="62">
        <f t="shared" si="156"/>
        <v>0.7565712127751095</v>
      </c>
      <c r="AL585" s="62">
        <f t="shared" si="157"/>
        <v>0.04342878722489052</v>
      </c>
      <c r="AM585" s="62">
        <f t="shared" si="162"/>
        <v>0.74</v>
      </c>
      <c r="AN585" s="62">
        <f t="shared" si="163"/>
        <v>0.7412732691523584</v>
      </c>
      <c r="AO585" s="62">
        <f t="shared" si="158"/>
        <v>0.44127326915235837</v>
      </c>
      <c r="AP585" s="62">
        <f t="shared" si="164"/>
        <v>0.058620311421982804</v>
      </c>
      <c r="AQ585" s="62">
        <f t="shared" si="165"/>
        <v>0.025852764036619718</v>
      </c>
      <c r="AR585" s="62">
        <f t="shared" si="166"/>
        <v>0.44051530354810214</v>
      </c>
      <c r="AS585" s="139">
        <f t="shared" si="159"/>
        <v>0.49050000000000005</v>
      </c>
      <c r="AT585" s="62">
        <f t="shared" si="167"/>
        <v>0.5163527640366198</v>
      </c>
      <c r="AU585" s="62">
        <f t="shared" si="168"/>
        <v>-0.03030347881396009</v>
      </c>
      <c r="AV585" s="62">
        <f t="shared" si="169"/>
        <v>0.4102118247341421</v>
      </c>
      <c r="AW585" s="13">
        <f t="shared" si="161"/>
        <v>3.32968558183738</v>
      </c>
      <c r="AX585" s="98">
        <f t="shared" si="160"/>
        <v>1.8870206068263096</v>
      </c>
    </row>
    <row r="586" spans="32:50" ht="12.75">
      <c r="AF586" s="98"/>
      <c r="AG586" s="94">
        <v>551</v>
      </c>
      <c r="AH586" s="62">
        <f t="shared" si="153"/>
        <v>0.2592</v>
      </c>
      <c r="AI586" s="62">
        <f t="shared" si="154"/>
        <v>0.7408</v>
      </c>
      <c r="AJ586" s="62">
        <f t="shared" si="155"/>
        <v>0.3299545178289161</v>
      </c>
      <c r="AK586" s="62">
        <f t="shared" si="156"/>
        <v>0.7568456645842665</v>
      </c>
      <c r="AL586" s="62">
        <f t="shared" si="157"/>
        <v>0.04315433541573355</v>
      </c>
      <c r="AM586" s="62">
        <f t="shared" si="162"/>
        <v>0.7407999999999999</v>
      </c>
      <c r="AN586" s="62">
        <f t="shared" si="163"/>
        <v>0.7420558851361355</v>
      </c>
      <c r="AO586" s="62">
        <f t="shared" si="158"/>
        <v>0.44205588513613553</v>
      </c>
      <c r="AP586" s="62">
        <f t="shared" si="164"/>
        <v>0.05818793186569918</v>
      </c>
      <c r="AQ586" s="62">
        <f t="shared" si="165"/>
        <v>0.025707804926530606</v>
      </c>
      <c r="AR586" s="62">
        <f t="shared" si="166"/>
        <v>0.4413077320298747</v>
      </c>
      <c r="AS586" s="139">
        <f t="shared" si="159"/>
        <v>0.49050000000000005</v>
      </c>
      <c r="AT586" s="62">
        <f t="shared" si="167"/>
        <v>0.5162078049265306</v>
      </c>
      <c r="AU586" s="62">
        <f t="shared" si="168"/>
        <v>-0.030071010742466327</v>
      </c>
      <c r="AV586" s="62">
        <f t="shared" si="169"/>
        <v>0.4112367212874084</v>
      </c>
      <c r="AW586" s="13">
        <f t="shared" si="161"/>
        <v>3.3320419076743417</v>
      </c>
      <c r="AX586" s="98">
        <f t="shared" si="160"/>
        <v>1.8856861592011152</v>
      </c>
    </row>
    <row r="587" spans="32:50" ht="12.75">
      <c r="AF587" s="98"/>
      <c r="AG587" s="94">
        <v>552</v>
      </c>
      <c r="AH587" s="62">
        <f t="shared" si="153"/>
        <v>0.25839999999999996</v>
      </c>
      <c r="AI587" s="62">
        <f t="shared" si="154"/>
        <v>0.7416</v>
      </c>
      <c r="AJ587" s="62">
        <f t="shared" si="155"/>
        <v>0.3288976902112301</v>
      </c>
      <c r="AK587" s="62">
        <f t="shared" si="156"/>
        <v>0.7571191715971799</v>
      </c>
      <c r="AL587" s="62">
        <f t="shared" si="157"/>
        <v>0.04288082840282015</v>
      </c>
      <c r="AM587" s="62">
        <f t="shared" si="162"/>
        <v>0.7416</v>
      </c>
      <c r="AN587" s="62">
        <f t="shared" si="163"/>
        <v>0.7428386940948298</v>
      </c>
      <c r="AO587" s="62">
        <f t="shared" si="158"/>
        <v>0.44283869409482984</v>
      </c>
      <c r="AP587" s="62">
        <f t="shared" si="164"/>
        <v>0.057757733206987266</v>
      </c>
      <c r="AQ587" s="62">
        <f t="shared" si="165"/>
        <v>0.02556314069604082</v>
      </c>
      <c r="AR587" s="62">
        <f t="shared" si="166"/>
        <v>0.4421002542697399</v>
      </c>
      <c r="AS587" s="139">
        <f t="shared" si="159"/>
        <v>0.49050000000000005</v>
      </c>
      <c r="AT587" s="62">
        <f t="shared" si="167"/>
        <v>0.5160631406960409</v>
      </c>
      <c r="AU587" s="62">
        <f t="shared" si="168"/>
        <v>-0.02983982602643926</v>
      </c>
      <c r="AV587" s="62">
        <f t="shared" si="169"/>
        <v>0.41226042824330067</v>
      </c>
      <c r="AW587" s="13">
        <f t="shared" si="161"/>
        <v>3.3343866792137886</v>
      </c>
      <c r="AX587" s="98">
        <f t="shared" si="160"/>
        <v>1.8843601272606727</v>
      </c>
    </row>
    <row r="588" spans="32:50" ht="12.75">
      <c r="AF588" s="98"/>
      <c r="AG588" s="94">
        <v>553</v>
      </c>
      <c r="AH588" s="62">
        <f t="shared" si="153"/>
        <v>0.25760000000000005</v>
      </c>
      <c r="AI588" s="62">
        <f t="shared" si="154"/>
        <v>0.7424</v>
      </c>
      <c r="AJ588" s="62">
        <f t="shared" si="155"/>
        <v>0.32784124364198347</v>
      </c>
      <c r="AK588" s="62">
        <f t="shared" si="156"/>
        <v>0.7573917348373959</v>
      </c>
      <c r="AL588" s="62">
        <f t="shared" si="157"/>
        <v>0.042608265162604186</v>
      </c>
      <c r="AM588" s="62">
        <f t="shared" si="162"/>
        <v>0.7424</v>
      </c>
      <c r="AN588" s="62">
        <f t="shared" si="163"/>
        <v>0.7436216943178613</v>
      </c>
      <c r="AO588" s="62">
        <f t="shared" si="158"/>
        <v>0.4436216943178613</v>
      </c>
      <c r="AP588" s="62">
        <f t="shared" si="164"/>
        <v>0.05732970743819123</v>
      </c>
      <c r="AQ588" s="62">
        <f t="shared" si="165"/>
        <v>0.02541877264718359</v>
      </c>
      <c r="AR588" s="62">
        <f t="shared" si="166"/>
        <v>0.4428928692884553</v>
      </c>
      <c r="AS588" s="139">
        <f t="shared" si="159"/>
        <v>0.49050000000000005</v>
      </c>
      <c r="AT588" s="62">
        <f t="shared" si="167"/>
        <v>0.5159187726471837</v>
      </c>
      <c r="AU588" s="62">
        <f t="shared" si="168"/>
        <v>-0.0296099190023121</v>
      </c>
      <c r="AV588" s="62">
        <f t="shared" si="169"/>
        <v>0.4132829502861432</v>
      </c>
      <c r="AW588" s="13">
        <f t="shared" si="161"/>
        <v>3.336719971670762</v>
      </c>
      <c r="AX588" s="98">
        <f t="shared" si="160"/>
        <v>1.883042437041389</v>
      </c>
    </row>
    <row r="589" spans="32:50" ht="12.75">
      <c r="AF589" s="98"/>
      <c r="AG589" s="94">
        <v>554</v>
      </c>
      <c r="AH589" s="62">
        <f t="shared" si="153"/>
        <v>0.2567999999999999</v>
      </c>
      <c r="AI589" s="62">
        <f t="shared" si="154"/>
        <v>0.7432000000000001</v>
      </c>
      <c r="AJ589" s="62">
        <f t="shared" si="155"/>
        <v>0.32678517653149536</v>
      </c>
      <c r="AK589" s="62">
        <f t="shared" si="156"/>
        <v>0.7576633553234577</v>
      </c>
      <c r="AL589" s="62">
        <f t="shared" si="157"/>
        <v>0.0423366446765423</v>
      </c>
      <c r="AM589" s="62">
        <f t="shared" si="162"/>
        <v>0.7432000000000001</v>
      </c>
      <c r="AN589" s="62">
        <f t="shared" si="163"/>
        <v>0.7444048841070751</v>
      </c>
      <c r="AO589" s="62">
        <f t="shared" si="158"/>
        <v>0.44440488410707507</v>
      </c>
      <c r="AP589" s="62">
        <f t="shared" si="164"/>
        <v>0.056903846586835144</v>
      </c>
      <c r="AQ589" s="62">
        <f t="shared" si="165"/>
        <v>0.02527470207765981</v>
      </c>
      <c r="AR589" s="62">
        <f t="shared" si="166"/>
        <v>0.4436855761156862</v>
      </c>
      <c r="AS589" s="139">
        <f t="shared" si="159"/>
        <v>0.49050000000000005</v>
      </c>
      <c r="AT589" s="62">
        <f t="shared" si="167"/>
        <v>0.5157747020776599</v>
      </c>
      <c r="AU589" s="62">
        <f t="shared" si="168"/>
        <v>-0.02938128403526823</v>
      </c>
      <c r="AV589" s="62">
        <f t="shared" si="169"/>
        <v>0.41430429208041797</v>
      </c>
      <c r="AW589" s="13">
        <f t="shared" si="161"/>
        <v>3.3390418596323754</v>
      </c>
      <c r="AX589" s="98">
        <f t="shared" si="160"/>
        <v>1.8817330154319651</v>
      </c>
    </row>
    <row r="590" spans="32:50" ht="12.75">
      <c r="AF590" s="98"/>
      <c r="AG590" s="94">
        <v>555</v>
      </c>
      <c r="AH590" s="62">
        <f t="shared" si="153"/>
        <v>0.256</v>
      </c>
      <c r="AI590" s="62">
        <f t="shared" si="154"/>
        <v>0.744</v>
      </c>
      <c r="AJ590" s="62">
        <f t="shared" si="155"/>
        <v>0.3257294872946302</v>
      </c>
      <c r="AK590" s="62">
        <f t="shared" si="156"/>
        <v>0.7579340340689287</v>
      </c>
      <c r="AL590" s="62">
        <f t="shared" si="157"/>
        <v>0.04206596593107137</v>
      </c>
      <c r="AM590" s="62">
        <f t="shared" si="162"/>
        <v>0.744</v>
      </c>
      <c r="AN590" s="62">
        <f t="shared" si="163"/>
        <v>0.7451882617766561</v>
      </c>
      <c r="AO590" s="62">
        <f t="shared" si="158"/>
        <v>0.4451882617766561</v>
      </c>
      <c r="AP590" s="62">
        <f t="shared" si="164"/>
        <v>0.056480142715481074</v>
      </c>
      <c r="AQ590" s="62">
        <f t="shared" si="165"/>
        <v>0.02513093028084028</v>
      </c>
      <c r="AR590" s="62">
        <f t="shared" si="166"/>
        <v>0.4444783737899292</v>
      </c>
      <c r="AS590" s="139">
        <f t="shared" si="159"/>
        <v>0.49050000000000005</v>
      </c>
      <c r="AT590" s="62">
        <f t="shared" si="167"/>
        <v>0.5156309302808403</v>
      </c>
      <c r="AU590" s="62">
        <f t="shared" si="168"/>
        <v>-0.029153915519086644</v>
      </c>
      <c r="AV590" s="62">
        <f t="shared" si="169"/>
        <v>0.4153244582708426</v>
      </c>
      <c r="AW590" s="13">
        <f t="shared" si="161"/>
        <v>3.341352417064481</v>
      </c>
      <c r="AX590" s="98">
        <f t="shared" si="160"/>
        <v>1.8804317901610719</v>
      </c>
    </row>
    <row r="591" spans="32:50" ht="12.75">
      <c r="AF591" s="98"/>
      <c r="AG591" s="94">
        <v>556</v>
      </c>
      <c r="AH591" s="62">
        <f t="shared" si="153"/>
        <v>0.2552</v>
      </c>
      <c r="AI591" s="62">
        <f t="shared" si="154"/>
        <v>0.7448</v>
      </c>
      <c r="AJ591" s="62">
        <f t="shared" si="155"/>
        <v>0.324674174350769</v>
      </c>
      <c r="AK591" s="62">
        <f t="shared" si="156"/>
        <v>0.7582037720824133</v>
      </c>
      <c r="AL591" s="62">
        <f t="shared" si="157"/>
        <v>0.04179622791758675</v>
      </c>
      <c r="AM591" s="62">
        <f t="shared" si="162"/>
        <v>0.7448000000000001</v>
      </c>
      <c r="AN591" s="62">
        <f t="shared" si="163"/>
        <v>0.7459718256530464</v>
      </c>
      <c r="AO591" s="62">
        <f t="shared" si="158"/>
        <v>0.44597182565304644</v>
      </c>
      <c r="AP591" s="62">
        <f t="shared" si="164"/>
        <v>0.056058587921588035</v>
      </c>
      <c r="AQ591" s="62">
        <f t="shared" si="165"/>
        <v>0.02498745854576883</v>
      </c>
      <c r="AR591" s="62">
        <f t="shared" si="166"/>
        <v>0.44527126135843836</v>
      </c>
      <c r="AS591" s="139">
        <f t="shared" si="159"/>
        <v>0.49050000000000005</v>
      </c>
      <c r="AT591" s="62">
        <f t="shared" si="167"/>
        <v>0.5154874585457688</v>
      </c>
      <c r="AU591" s="62">
        <f t="shared" si="168"/>
        <v>-0.028927807875988858</v>
      </c>
      <c r="AV591" s="62">
        <f t="shared" si="169"/>
        <v>0.4163434534824495</v>
      </c>
      <c r="AW591" s="13">
        <f t="shared" si="161"/>
        <v>3.3436517173182496</v>
      </c>
      <c r="AX591" s="98">
        <f t="shared" si="160"/>
        <v>1.879138689785241</v>
      </c>
    </row>
    <row r="592" spans="32:50" ht="12.75">
      <c r="AF592" s="98"/>
      <c r="AG592" s="94">
        <v>557</v>
      </c>
      <c r="AH592" s="62">
        <f t="shared" si="153"/>
        <v>0.25439999999999996</v>
      </c>
      <c r="AI592" s="62">
        <f t="shared" si="154"/>
        <v>0.7456</v>
      </c>
      <c r="AJ592" s="62">
        <f t="shared" si="155"/>
        <v>0.3236192361237842</v>
      </c>
      <c r="AK592" s="62">
        <f t="shared" si="156"/>
        <v>0.7584725703675778</v>
      </c>
      <c r="AL592" s="62">
        <f t="shared" si="157"/>
        <v>0.041527429632422286</v>
      </c>
      <c r="AM592" s="62">
        <f t="shared" si="162"/>
        <v>0.7456</v>
      </c>
      <c r="AN592" s="62">
        <f t="shared" si="163"/>
        <v>0.7467555740748615</v>
      </c>
      <c r="AO592" s="62">
        <f t="shared" si="158"/>
        <v>0.4467555740748615</v>
      </c>
      <c r="AP592" s="62">
        <f t="shared" si="164"/>
        <v>0.055639174337373434</v>
      </c>
      <c r="AQ592" s="62">
        <f t="shared" si="165"/>
        <v>0.02484428815716661</v>
      </c>
      <c r="AR592" s="62">
        <f t="shared" si="166"/>
        <v>0.4460642378771501</v>
      </c>
      <c r="AS592" s="139">
        <f t="shared" si="159"/>
        <v>0.49050000000000005</v>
      </c>
      <c r="AT592" s="62">
        <f t="shared" si="167"/>
        <v>0.5153442881571667</v>
      </c>
      <c r="AU592" s="62">
        <f t="shared" si="168"/>
        <v>-0.028702955556488052</v>
      </c>
      <c r="AV592" s="62">
        <f t="shared" si="169"/>
        <v>0.41736128232066205</v>
      </c>
      <c r="AW592" s="13">
        <f t="shared" si="161"/>
        <v>3.345939833136655</v>
      </c>
      <c r="AX592" s="98">
        <f t="shared" si="160"/>
        <v>1.8778536436769715</v>
      </c>
    </row>
    <row r="593" spans="32:50" ht="12.75">
      <c r="AF593" s="98"/>
      <c r="AG593" s="94">
        <v>558</v>
      </c>
      <c r="AH593" s="62">
        <f t="shared" si="153"/>
        <v>0.25360000000000005</v>
      </c>
      <c r="AI593" s="62">
        <f t="shared" si="154"/>
        <v>0.7464</v>
      </c>
      <c r="AJ593" s="62">
        <f t="shared" si="155"/>
        <v>0.3225646710420111</v>
      </c>
      <c r="AK593" s="62">
        <f t="shared" si="156"/>
        <v>0.7587404299231721</v>
      </c>
      <c r="AL593" s="62">
        <f t="shared" si="157"/>
        <v>0.0412595700768279</v>
      </c>
      <c r="AM593" s="62">
        <f t="shared" si="162"/>
        <v>0.7464</v>
      </c>
      <c r="AN593" s="62">
        <f t="shared" si="163"/>
        <v>0.7475395053928083</v>
      </c>
      <c r="AO593" s="62">
        <f t="shared" si="158"/>
        <v>0.44753950539280835</v>
      </c>
      <c r="AP593" s="62">
        <f t="shared" si="164"/>
        <v>0.05522189412967117</v>
      </c>
      <c r="AQ593" s="62">
        <f t="shared" si="165"/>
        <v>0.024701420395435224</v>
      </c>
      <c r="AR593" s="62">
        <f t="shared" si="166"/>
        <v>0.44685730241061017</v>
      </c>
      <c r="AS593" s="139">
        <f t="shared" si="159"/>
        <v>0.49050000000000005</v>
      </c>
      <c r="AT593" s="62">
        <f t="shared" si="167"/>
        <v>0.5152014203954353</v>
      </c>
      <c r="AU593" s="62">
        <f t="shared" si="168"/>
        <v>-0.028479353039237324</v>
      </c>
      <c r="AV593" s="62">
        <f t="shared" si="169"/>
        <v>0.41837794937137285</v>
      </c>
      <c r="AW593" s="13">
        <f t="shared" si="161"/>
        <v>3.348216836660878</v>
      </c>
      <c r="AX593" s="98">
        <f t="shared" si="160"/>
        <v>1.8765765820130407</v>
      </c>
    </row>
    <row r="594" spans="32:50" ht="12.75">
      <c r="AF594" s="98"/>
      <c r="AG594" s="94">
        <v>559</v>
      </c>
      <c r="AH594" s="62">
        <f t="shared" si="153"/>
        <v>0.2527999999999999</v>
      </c>
      <c r="AI594" s="62">
        <f t="shared" si="154"/>
        <v>0.7472000000000001</v>
      </c>
      <c r="AJ594" s="62">
        <f t="shared" si="155"/>
        <v>0.32151047753822143</v>
      </c>
      <c r="AK594" s="62">
        <f t="shared" si="156"/>
        <v>0.7590073517430513</v>
      </c>
      <c r="AL594" s="62">
        <f t="shared" si="157"/>
        <v>0.040992648256948705</v>
      </c>
      <c r="AM594" s="62">
        <f t="shared" si="162"/>
        <v>0.7472000000000001</v>
      </c>
      <c r="AN594" s="62">
        <f t="shared" si="163"/>
        <v>0.7483236179696041</v>
      </c>
      <c r="AO594" s="62">
        <f t="shared" si="158"/>
        <v>0.4483236179696041</v>
      </c>
      <c r="AP594" s="62">
        <f t="shared" si="164"/>
        <v>0.054806739499791784</v>
      </c>
      <c r="AQ594" s="62">
        <f t="shared" si="165"/>
        <v>0.02455885653666101</v>
      </c>
      <c r="AR594" s="62">
        <f t="shared" si="166"/>
        <v>0.4476504540319011</v>
      </c>
      <c r="AS594" s="139">
        <f t="shared" si="159"/>
        <v>0.49050000000000005</v>
      </c>
      <c r="AT594" s="62">
        <f t="shared" si="167"/>
        <v>0.5150588565366611</v>
      </c>
      <c r="AU594" s="62">
        <f t="shared" si="168"/>
        <v>-0.028256994830880018</v>
      </c>
      <c r="AV594" s="62">
        <f t="shared" si="169"/>
        <v>0.4193934592010211</v>
      </c>
      <c r="AW594" s="13">
        <f t="shared" si="161"/>
        <v>3.350482799436626</v>
      </c>
      <c r="AX594" s="98">
        <f t="shared" si="160"/>
        <v>1.8753074357630146</v>
      </c>
    </row>
    <row r="595" spans="32:50" ht="12.75">
      <c r="AF595" s="98"/>
      <c r="AG595" s="94">
        <v>560</v>
      </c>
      <c r="AH595" s="62">
        <f t="shared" si="153"/>
        <v>0.252</v>
      </c>
      <c r="AI595" s="62">
        <f t="shared" si="154"/>
        <v>0.748</v>
      </c>
      <c r="AJ595" s="62">
        <f t="shared" si="155"/>
        <v>0.3204566540495979</v>
      </c>
      <c r="AK595" s="62">
        <f t="shared" si="156"/>
        <v>0.7592733368161957</v>
      </c>
      <c r="AL595" s="62">
        <f t="shared" si="157"/>
        <v>0.04072666318380436</v>
      </c>
      <c r="AM595" s="62">
        <f t="shared" si="162"/>
        <v>0.748</v>
      </c>
      <c r="AN595" s="62">
        <f t="shared" si="163"/>
        <v>0.7491079101798933</v>
      </c>
      <c r="AO595" s="62">
        <f t="shared" si="158"/>
        <v>0.4491079101798933</v>
      </c>
      <c r="AP595" s="62">
        <f t="shared" si="164"/>
        <v>0.05439370268338318</v>
      </c>
      <c r="AQ595" s="62">
        <f t="shared" si="165"/>
        <v>0.02441659785261965</v>
      </c>
      <c r="AR595" s="62">
        <f t="shared" si="166"/>
        <v>0.44844369182256827</v>
      </c>
      <c r="AS595" s="139">
        <f t="shared" si="159"/>
        <v>0.49050000000000005</v>
      </c>
      <c r="AT595" s="62">
        <f t="shared" si="167"/>
        <v>0.5149165978526197</v>
      </c>
      <c r="AU595" s="62">
        <f t="shared" si="168"/>
        <v>-0.028035875465901174</v>
      </c>
      <c r="AV595" s="62">
        <f t="shared" si="169"/>
        <v>0.4204078163566671</v>
      </c>
      <c r="AW595" s="13">
        <f t="shared" si="161"/>
        <v>3.3527377924203554</v>
      </c>
      <c r="AX595" s="98">
        <f t="shared" si="160"/>
        <v>1.8740461366779682</v>
      </c>
    </row>
    <row r="596" spans="32:50" ht="12.75">
      <c r="AF596" s="98"/>
      <c r="AG596" s="94">
        <v>561</v>
      </c>
      <c r="AH596" s="62">
        <f t="shared" si="153"/>
        <v>0.2512</v>
      </c>
      <c r="AI596" s="62">
        <f t="shared" si="154"/>
        <v>0.7488</v>
      </c>
      <c r="AJ596" s="62">
        <f t="shared" si="155"/>
        <v>0.3194031990177057</v>
      </c>
      <c r="AK596" s="62">
        <f t="shared" si="156"/>
        <v>0.7595383861267316</v>
      </c>
      <c r="AL596" s="62">
        <f t="shared" si="157"/>
        <v>0.04046161387326841</v>
      </c>
      <c r="AM596" s="62">
        <f t="shared" si="162"/>
        <v>0.7488</v>
      </c>
      <c r="AN596" s="62">
        <f t="shared" si="163"/>
        <v>0.7498923804101689</v>
      </c>
      <c r="AO596" s="62">
        <f t="shared" si="158"/>
        <v>0.44989238041016893</v>
      </c>
      <c r="AP596" s="62">
        <f t="shared" si="164"/>
        <v>0.053982775950291</v>
      </c>
      <c r="AQ596" s="62">
        <f t="shared" si="165"/>
        <v>0.02427464561078102</v>
      </c>
      <c r="AR596" s="62">
        <f t="shared" si="166"/>
        <v>0.4492370148725494</v>
      </c>
      <c r="AS596" s="139">
        <f t="shared" si="159"/>
        <v>0.49050000000000005</v>
      </c>
      <c r="AT596" s="62">
        <f t="shared" si="167"/>
        <v>0.5147746456107811</v>
      </c>
      <c r="AU596" s="62">
        <f t="shared" si="168"/>
        <v>-0.02781598950647971</v>
      </c>
      <c r="AV596" s="62">
        <f t="shared" si="169"/>
        <v>0.4214210253660697</v>
      </c>
      <c r="AW596" s="13">
        <f t="shared" si="161"/>
        <v>3.3549818859854255</v>
      </c>
      <c r="AX596" s="98">
        <f t="shared" si="160"/>
        <v>1.8727926172793892</v>
      </c>
    </row>
    <row r="597" spans="32:50" ht="12.75">
      <c r="AF597" s="98"/>
      <c r="AG597" s="94">
        <v>562</v>
      </c>
      <c r="AH597" s="62">
        <f t="shared" si="153"/>
        <v>0.25039999999999996</v>
      </c>
      <c r="AI597" s="62">
        <f t="shared" si="154"/>
        <v>0.7496</v>
      </c>
      <c r="AJ597" s="62">
        <f t="shared" si="155"/>
        <v>0.3183501108884681</v>
      </c>
      <c r="AK597" s="62">
        <f t="shared" si="156"/>
        <v>0.7598025006539529</v>
      </c>
      <c r="AL597" s="62">
        <f t="shared" si="157"/>
        <v>0.040197499346047105</v>
      </c>
      <c r="AM597" s="62">
        <f t="shared" si="162"/>
        <v>0.7496</v>
      </c>
      <c r="AN597" s="62">
        <f t="shared" si="163"/>
        <v>0.7506770270586915</v>
      </c>
      <c r="AO597" s="62">
        <f t="shared" si="158"/>
        <v>0.45067702705869156</v>
      </c>
      <c r="AP597" s="62">
        <f t="shared" si="164"/>
        <v>0.053573951604418614</v>
      </c>
      <c r="AQ597" s="62">
        <f t="shared" si="165"/>
        <v>0.024133001074313952</v>
      </c>
      <c r="AR597" s="62">
        <f t="shared" si="166"/>
        <v>0.4500304222801029</v>
      </c>
      <c r="AS597" s="139">
        <f t="shared" si="159"/>
        <v>0.49050000000000005</v>
      </c>
      <c r="AT597" s="62">
        <f t="shared" si="167"/>
        <v>0.514633001074314</v>
      </c>
      <c r="AU597" s="62">
        <f t="shared" si="168"/>
        <v>-0.02759733154234124</v>
      </c>
      <c r="AV597" s="62">
        <f t="shared" si="169"/>
        <v>0.4224330907377617</v>
      </c>
      <c r="AW597" s="13">
        <f t="shared" si="161"/>
        <v>3.3572151499281655</v>
      </c>
      <c r="AX597" s="98">
        <f t="shared" si="160"/>
        <v>1.8715468108482793</v>
      </c>
    </row>
    <row r="598" spans="32:50" ht="12.75">
      <c r="AF598" s="98"/>
      <c r="AG598" s="94">
        <v>563</v>
      </c>
      <c r="AH598" s="62">
        <f t="shared" si="153"/>
        <v>0.24960000000000004</v>
      </c>
      <c r="AI598" s="62">
        <f t="shared" si="154"/>
        <v>0.7504</v>
      </c>
      <c r="AJ598" s="62">
        <f t="shared" si="155"/>
        <v>0.3172973881121393</v>
      </c>
      <c r="AK598" s="62">
        <f t="shared" si="156"/>
        <v>0.7600656813723403</v>
      </c>
      <c r="AL598" s="62">
        <f t="shared" si="157"/>
        <v>0.039934318627659726</v>
      </c>
      <c r="AM598" s="62">
        <f t="shared" si="162"/>
        <v>0.7504</v>
      </c>
      <c r="AN598" s="62">
        <f t="shared" si="163"/>
        <v>0.75146184853541</v>
      </c>
      <c r="AO598" s="62">
        <f t="shared" si="158"/>
        <v>0.45146184853541</v>
      </c>
      <c r="AP598" s="62">
        <f t="shared" si="164"/>
        <v>0.05316722198358903</v>
      </c>
      <c r="AQ598" s="62">
        <f t="shared" si="165"/>
        <v>0.023991665502092054</v>
      </c>
      <c r="AR598" s="62">
        <f t="shared" si="166"/>
        <v>0.45082391315173737</v>
      </c>
      <c r="AS598" s="139">
        <f t="shared" si="159"/>
        <v>0.49050000000000005</v>
      </c>
      <c r="AT598" s="62">
        <f t="shared" si="167"/>
        <v>0.5144916655020921</v>
      </c>
      <c r="AU598" s="62">
        <f t="shared" si="168"/>
        <v>-0.027379896190612842</v>
      </c>
      <c r="AV598" s="62">
        <f t="shared" si="169"/>
        <v>0.42344401696112455</v>
      </c>
      <c r="AW598" s="13">
        <f t="shared" si="161"/>
        <v>3.359437653473859</v>
      </c>
      <c r="AX598" s="98">
        <f t="shared" si="160"/>
        <v>1.8703086514144407</v>
      </c>
    </row>
    <row r="599" spans="32:50" ht="12.75">
      <c r="AF599" s="98"/>
      <c r="AG599" s="94">
        <v>564</v>
      </c>
      <c r="AH599" s="62">
        <f t="shared" si="153"/>
        <v>0.2487999999999999</v>
      </c>
      <c r="AI599" s="62">
        <f t="shared" si="154"/>
        <v>0.7512000000000001</v>
      </c>
      <c r="AJ599" s="62">
        <f t="shared" si="155"/>
        <v>0.31624502914327834</v>
      </c>
      <c r="AK599" s="62">
        <f t="shared" si="156"/>
        <v>0.760327929251583</v>
      </c>
      <c r="AL599" s="62">
        <f t="shared" si="157"/>
        <v>0.039672070748417054</v>
      </c>
      <c r="AM599" s="62">
        <f t="shared" si="162"/>
        <v>0.7512000000000001</v>
      </c>
      <c r="AN599" s="62">
        <f t="shared" si="163"/>
        <v>0.7522468432618827</v>
      </c>
      <c r="AO599" s="62">
        <f t="shared" si="158"/>
        <v>0.45224684326188275</v>
      </c>
      <c r="AP599" s="62">
        <f t="shared" si="164"/>
        <v>0.052762579459404435</v>
      </c>
      <c r="AQ599" s="62">
        <f t="shared" si="165"/>
        <v>0.023850640148698664</v>
      </c>
      <c r="AR599" s="62">
        <f t="shared" si="166"/>
        <v>0.45161748660214124</v>
      </c>
      <c r="AS599" s="139">
        <f t="shared" si="159"/>
        <v>0.49050000000000005</v>
      </c>
      <c r="AT599" s="62">
        <f t="shared" si="167"/>
        <v>0.5143506401486987</v>
      </c>
      <c r="AU599" s="62">
        <f t="shared" si="168"/>
        <v>-0.027163678095677282</v>
      </c>
      <c r="AV599" s="62">
        <f t="shared" si="169"/>
        <v>0.42445380850646397</v>
      </c>
      <c r="AW599" s="13">
        <f t="shared" si="161"/>
        <v>3.361649465282652</v>
      </c>
      <c r="AX599" s="98">
        <f t="shared" si="160"/>
        <v>1.8690780737459454</v>
      </c>
    </row>
    <row r="600" spans="32:50" ht="12.75">
      <c r="AF600" s="98"/>
      <c r="AG600" s="94">
        <v>565</v>
      </c>
      <c r="AH600" s="62">
        <f t="shared" si="153"/>
        <v>0.248</v>
      </c>
      <c r="AI600" s="62">
        <f t="shared" si="154"/>
        <v>0.752</v>
      </c>
      <c r="AJ600" s="62">
        <f t="shared" si="155"/>
        <v>0.31519303244072444</v>
      </c>
      <c r="AK600" s="62">
        <f t="shared" si="156"/>
        <v>0.7605892452565972</v>
      </c>
      <c r="AL600" s="62">
        <f t="shared" si="157"/>
        <v>0.03941075474340283</v>
      </c>
      <c r="AM600" s="62">
        <f t="shared" si="162"/>
        <v>0.752</v>
      </c>
      <c r="AN600" s="62">
        <f t="shared" si="163"/>
        <v>0.753032009671199</v>
      </c>
      <c r="AO600" s="62">
        <f t="shared" si="158"/>
        <v>0.453032009671199</v>
      </c>
      <c r="AP600" s="62">
        <f t="shared" si="164"/>
        <v>0.052360016437109844</v>
      </c>
      <c r="AQ600" s="62">
        <f t="shared" si="165"/>
        <v>0.023709926264433794</v>
      </c>
      <c r="AR600" s="62">
        <f t="shared" si="166"/>
        <v>0.45241114175411334</v>
      </c>
      <c r="AS600" s="139">
        <f t="shared" si="159"/>
        <v>0.49050000000000005</v>
      </c>
      <c r="AT600" s="62">
        <f t="shared" si="167"/>
        <v>0.5142099262644338</v>
      </c>
      <c r="AU600" s="62">
        <f t="shared" si="168"/>
        <v>-0.026948671929030395</v>
      </c>
      <c r="AV600" s="62">
        <f t="shared" si="169"/>
        <v>0.42546246982508296</v>
      </c>
      <c r="AW600" s="13">
        <f t="shared" si="161"/>
        <v>3.363850653455383</v>
      </c>
      <c r="AX600" s="98">
        <f t="shared" si="160"/>
        <v>1.8678550133387855</v>
      </c>
    </row>
    <row r="601" spans="32:50" ht="12.75">
      <c r="AF601" s="98"/>
      <c r="AG601" s="94">
        <v>566</v>
      </c>
      <c r="AH601" s="62">
        <f t="shared" si="153"/>
        <v>0.24719999999999998</v>
      </c>
      <c r="AI601" s="62">
        <f t="shared" si="154"/>
        <v>0.7528</v>
      </c>
      <c r="AJ601" s="62">
        <f t="shared" si="155"/>
        <v>0.31414139646756956</v>
      </c>
      <c r="AK601" s="62">
        <f t="shared" si="156"/>
        <v>0.7608496303475478</v>
      </c>
      <c r="AL601" s="62">
        <f t="shared" si="157"/>
        <v>0.03915036965245222</v>
      </c>
      <c r="AM601" s="62">
        <f t="shared" si="162"/>
        <v>0.7528</v>
      </c>
      <c r="AN601" s="62">
        <f t="shared" si="163"/>
        <v>0.7538173462079019</v>
      </c>
      <c r="AO601" s="62">
        <f t="shared" si="158"/>
        <v>0.4538173462079019</v>
      </c>
      <c r="AP601" s="62">
        <f t="shared" si="164"/>
        <v>0.051959525355452625</v>
      </c>
      <c r="AQ601" s="62">
        <f t="shared" si="165"/>
        <v>0.023569525095319437</v>
      </c>
      <c r="AR601" s="62">
        <f t="shared" si="166"/>
        <v>0.45320487773849455</v>
      </c>
      <c r="AS601" s="139">
        <f t="shared" si="159"/>
        <v>0.49050000000000005</v>
      </c>
      <c r="AT601" s="62">
        <f t="shared" si="167"/>
        <v>0.5140695250953194</v>
      </c>
      <c r="AU601" s="62">
        <f t="shared" si="168"/>
        <v>-0.026734872389136976</v>
      </c>
      <c r="AV601" s="62">
        <f t="shared" si="169"/>
        <v>0.4264700053493576</v>
      </c>
      <c r="AW601" s="13">
        <f t="shared" si="161"/>
        <v>3.3660412855393353</v>
      </c>
      <c r="AX601" s="98">
        <f t="shared" si="160"/>
        <v>1.866639406406699</v>
      </c>
    </row>
    <row r="602" spans="32:50" ht="12.75">
      <c r="AF602" s="98"/>
      <c r="AG602" s="94">
        <v>567</v>
      </c>
      <c r="AH602" s="62">
        <f t="shared" si="153"/>
        <v>0.24639999999999995</v>
      </c>
      <c r="AI602" s="62">
        <f t="shared" si="154"/>
        <v>0.7536</v>
      </c>
      <c r="AJ602" s="62">
        <f t="shared" si="155"/>
        <v>0.3130901196911345</v>
      </c>
      <c r="AK602" s="62">
        <f t="shared" si="156"/>
        <v>0.7611090854798674</v>
      </c>
      <c r="AL602" s="62">
        <f t="shared" si="157"/>
        <v>0.0388909145201326</v>
      </c>
      <c r="AM602" s="62">
        <f t="shared" si="162"/>
        <v>0.7536</v>
      </c>
      <c r="AN602" s="62">
        <f t="shared" si="163"/>
        <v>0.7546028513279103</v>
      </c>
      <c r="AO602" s="62">
        <f t="shared" si="158"/>
        <v>0.4546028513279103</v>
      </c>
      <c r="AP602" s="62">
        <f t="shared" si="164"/>
        <v>0.05156109868654548</v>
      </c>
      <c r="AQ602" s="62">
        <f t="shared" si="165"/>
        <v>0.02342943788310648</v>
      </c>
      <c r="AR602" s="62">
        <f t="shared" si="166"/>
        <v>0.45399869369409834</v>
      </c>
      <c r="AS602" s="139">
        <f t="shared" si="159"/>
        <v>0.49050000000000005</v>
      </c>
      <c r="AT602" s="62">
        <f t="shared" si="167"/>
        <v>0.5139294378831065</v>
      </c>
      <c r="AU602" s="62">
        <f t="shared" si="168"/>
        <v>-0.026522274201289397</v>
      </c>
      <c r="AV602" s="62">
        <f t="shared" si="169"/>
        <v>0.42747641949280896</v>
      </c>
      <c r="AW602" s="13">
        <f t="shared" si="161"/>
        <v>3.3682214285339165</v>
      </c>
      <c r="AX602" s="98">
        <f t="shared" si="160"/>
        <v>1.865431189871167</v>
      </c>
    </row>
    <row r="603" spans="32:50" ht="12.75">
      <c r="AF603" s="98"/>
      <c r="AG603" s="94">
        <v>568</v>
      </c>
      <c r="AH603" s="62">
        <f t="shared" si="153"/>
        <v>0.24560000000000004</v>
      </c>
      <c r="AI603" s="62">
        <f t="shared" si="154"/>
        <v>0.7544</v>
      </c>
      <c r="AJ603" s="62">
        <f t="shared" si="155"/>
        <v>0.31203920058294277</v>
      </c>
      <c r="AK603" s="62">
        <f t="shared" si="156"/>
        <v>0.7613676116042762</v>
      </c>
      <c r="AL603" s="62">
        <f t="shared" si="157"/>
        <v>0.038632388395723805</v>
      </c>
      <c r="AM603" s="62">
        <f t="shared" si="162"/>
        <v>0.7544</v>
      </c>
      <c r="AN603" s="62">
        <f t="shared" si="163"/>
        <v>0.7553885234984432</v>
      </c>
      <c r="AO603" s="62">
        <f t="shared" si="158"/>
        <v>0.4553885234984432</v>
      </c>
      <c r="AP603" s="62">
        <f t="shared" si="164"/>
        <v>0.05116472893572851</v>
      </c>
      <c r="AQ603" s="62">
        <f t="shared" si="165"/>
        <v>0.02328966586528146</v>
      </c>
      <c r="AR603" s="62">
        <f t="shared" si="166"/>
        <v>0.4547925887676444</v>
      </c>
      <c r="AS603" s="139">
        <f t="shared" si="159"/>
        <v>0.49050000000000005</v>
      </c>
      <c r="AT603" s="62">
        <f t="shared" si="167"/>
        <v>0.5137896658652815</v>
      </c>
      <c r="AU603" s="62">
        <f t="shared" si="168"/>
        <v>-0.02631087211746648</v>
      </c>
      <c r="AV603" s="62">
        <f t="shared" si="169"/>
        <v>0.4284817166501779</v>
      </c>
      <c r="AW603" s="13">
        <f t="shared" si="161"/>
        <v>3.3703911488962626</v>
      </c>
      <c r="AX603" s="98">
        <f t="shared" si="160"/>
        <v>1.8642303013515826</v>
      </c>
    </row>
    <row r="604" spans="32:50" ht="12.75">
      <c r="AF604" s="98"/>
      <c r="AG604" s="94">
        <v>569</v>
      </c>
      <c r="AH604" s="62">
        <f t="shared" si="153"/>
        <v>0.2447999999999999</v>
      </c>
      <c r="AI604" s="62">
        <f t="shared" si="154"/>
        <v>0.7552000000000001</v>
      </c>
      <c r="AJ604" s="62">
        <f t="shared" si="155"/>
        <v>0.310988637618695</v>
      </c>
      <c r="AK604" s="62">
        <f t="shared" si="156"/>
        <v>0.761625209666802</v>
      </c>
      <c r="AL604" s="62">
        <f t="shared" si="157"/>
        <v>0.03837479033319802</v>
      </c>
      <c r="AM604" s="62">
        <f t="shared" si="162"/>
        <v>0.7552000000000001</v>
      </c>
      <c r="AN604" s="62">
        <f t="shared" si="163"/>
        <v>0.7561743611979429</v>
      </c>
      <c r="AO604" s="62">
        <f t="shared" si="158"/>
        <v>0.4561743611979429</v>
      </c>
      <c r="AP604" s="62">
        <f t="shared" si="164"/>
        <v>0.05077040864143112</v>
      </c>
      <c r="AQ604" s="62">
        <f t="shared" si="165"/>
        <v>0.02315021027507329</v>
      </c>
      <c r="AR604" s="62">
        <f t="shared" si="166"/>
        <v>0.45558656211369003</v>
      </c>
      <c r="AS604" s="139">
        <f t="shared" si="159"/>
        <v>0.49050000000000005</v>
      </c>
      <c r="AT604" s="62">
        <f t="shared" si="167"/>
        <v>0.5136502102750733</v>
      </c>
      <c r="AU604" s="62">
        <f t="shared" si="168"/>
        <v>-0.026100660916193074</v>
      </c>
      <c r="AV604" s="62">
        <f t="shared" si="169"/>
        <v>0.42948590119749697</v>
      </c>
      <c r="AW604" s="13">
        <f t="shared" si="161"/>
        <v>3.3725505125467685</v>
      </c>
      <c r="AX604" s="98">
        <f t="shared" si="160"/>
        <v>1.8630366791555817</v>
      </c>
    </row>
    <row r="605" spans="32:50" ht="12.75">
      <c r="AF605" s="98"/>
      <c r="AG605" s="94">
        <v>570</v>
      </c>
      <c r="AH605" s="62">
        <f t="shared" si="153"/>
        <v>0.244</v>
      </c>
      <c r="AI605" s="62">
        <f t="shared" si="154"/>
        <v>0.756</v>
      </c>
      <c r="AJ605" s="62">
        <f t="shared" si="155"/>
        <v>0.30993842927824544</v>
      </c>
      <c r="AK605" s="62">
        <f t="shared" si="156"/>
        <v>0.7618818806087989</v>
      </c>
      <c r="AL605" s="62">
        <f t="shared" si="157"/>
        <v>0.03811811939120113</v>
      </c>
      <c r="AM605" s="62">
        <f t="shared" si="162"/>
        <v>0.756</v>
      </c>
      <c r="AN605" s="62">
        <f t="shared" si="163"/>
        <v>0.7569603629159997</v>
      </c>
      <c r="AO605" s="62">
        <f t="shared" si="158"/>
        <v>0.4569603629159997</v>
      </c>
      <c r="AP605" s="62">
        <f t="shared" si="164"/>
        <v>0.05037813037503586</v>
      </c>
      <c r="AQ605" s="62">
        <f t="shared" si="165"/>
        <v>0.023011072341461044</v>
      </c>
      <c r="AR605" s="62">
        <f t="shared" si="166"/>
        <v>0.45638061289456433</v>
      </c>
      <c r="AS605" s="139">
        <f t="shared" si="159"/>
        <v>0.49050000000000005</v>
      </c>
      <c r="AT605" s="62">
        <f t="shared" si="167"/>
        <v>0.5135110723414611</v>
      </c>
      <c r="AU605" s="62">
        <f t="shared" si="168"/>
        <v>-0.025891635402401504</v>
      </c>
      <c r="AV605" s="62">
        <f t="shared" si="169"/>
        <v>0.4304889774921628</v>
      </c>
      <c r="AW605" s="13">
        <f t="shared" si="161"/>
        <v>3.3746995848745494</v>
      </c>
      <c r="AX605" s="98">
        <f t="shared" si="160"/>
        <v>1.8618502622695396</v>
      </c>
    </row>
    <row r="606" spans="32:50" ht="12.75">
      <c r="AF606" s="98"/>
      <c r="AG606" s="94">
        <v>571</v>
      </c>
      <c r="AH606" s="62">
        <f t="shared" si="153"/>
        <v>0.24319999999999997</v>
      </c>
      <c r="AI606" s="62">
        <f t="shared" si="154"/>
        <v>0.7568</v>
      </c>
      <c r="AJ606" s="62">
        <f t="shared" si="155"/>
        <v>0.3088885740455749</v>
      </c>
      <c r="AK606" s="62">
        <f t="shared" si="156"/>
        <v>0.7621376253669675</v>
      </c>
      <c r="AL606" s="62">
        <f t="shared" si="157"/>
        <v>0.03786237463303255</v>
      </c>
      <c r="AM606" s="62">
        <f t="shared" si="162"/>
        <v>0.7568</v>
      </c>
      <c r="AN606" s="62">
        <f t="shared" si="163"/>
        <v>0.7577465271532771</v>
      </c>
      <c r="AO606" s="62">
        <f t="shared" si="158"/>
        <v>0.45774652715327707</v>
      </c>
      <c r="AP606" s="62">
        <f t="shared" si="164"/>
        <v>0.04998788674074028</v>
      </c>
      <c r="AQ606" s="62">
        <f t="shared" si="165"/>
        <v>0.02287225328918095</v>
      </c>
      <c r="AR606" s="62">
        <f t="shared" si="166"/>
        <v>0.4571747402803018</v>
      </c>
      <c r="AS606" s="139">
        <f t="shared" si="159"/>
        <v>0.49050000000000005</v>
      </c>
      <c r="AT606" s="62">
        <f t="shared" si="167"/>
        <v>0.513372253289181</v>
      </c>
      <c r="AU606" s="62">
        <f t="shared" si="168"/>
        <v>-0.02568379040729261</v>
      </c>
      <c r="AV606" s="62">
        <f t="shared" si="169"/>
        <v>0.4314909498730092</v>
      </c>
      <c r="AW606" s="13">
        <f t="shared" si="161"/>
        <v>3.376838430742827</v>
      </c>
      <c r="AX606" s="98">
        <f t="shared" si="160"/>
        <v>1.8606709903492273</v>
      </c>
    </row>
    <row r="607" spans="32:50" ht="12.75">
      <c r="AF607" s="98"/>
      <c r="AG607" s="94">
        <v>572</v>
      </c>
      <c r="AH607" s="62">
        <f t="shared" si="153"/>
        <v>0.24239999999999995</v>
      </c>
      <c r="AI607" s="62">
        <f t="shared" si="154"/>
        <v>0.7576</v>
      </c>
      <c r="AJ607" s="62">
        <f t="shared" si="155"/>
        <v>0.30783907040876785</v>
      </c>
      <c r="AK607" s="62">
        <f t="shared" si="156"/>
        <v>0.7623924448733737</v>
      </c>
      <c r="AL607" s="62">
        <f t="shared" si="157"/>
        <v>0.03760755512662639</v>
      </c>
      <c r="AM607" s="62">
        <f t="shared" si="162"/>
        <v>0.7576</v>
      </c>
      <c r="AN607" s="62">
        <f t="shared" si="163"/>
        <v>0.7585328524214375</v>
      </c>
      <c r="AO607" s="62">
        <f t="shared" si="158"/>
        <v>0.45853285242143754</v>
      </c>
      <c r="AP607" s="62">
        <f t="shared" si="164"/>
        <v>0.0495996703754209</v>
      </c>
      <c r="AQ607" s="62">
        <f t="shared" si="165"/>
        <v>0.022733754338734428</v>
      </c>
      <c r="AR607" s="62">
        <f t="shared" si="166"/>
        <v>0.45796894344857697</v>
      </c>
      <c r="AS607" s="139">
        <f t="shared" si="159"/>
        <v>0.49050000000000005</v>
      </c>
      <c r="AT607" s="62">
        <f t="shared" si="167"/>
        <v>0.5132337543387345</v>
      </c>
      <c r="AU607" s="62">
        <f t="shared" si="168"/>
        <v>-0.025477120788198762</v>
      </c>
      <c r="AV607" s="62">
        <f t="shared" si="169"/>
        <v>0.4324918226603782</v>
      </c>
      <c r="AW607" s="13">
        <f t="shared" si="161"/>
        <v>3.3789671144942557</v>
      </c>
      <c r="AX607" s="98">
        <f t="shared" si="160"/>
        <v>1.8594988037106177</v>
      </c>
    </row>
    <row r="608" spans="32:50" ht="12.75">
      <c r="AF608" s="98"/>
      <c r="AG608" s="94">
        <v>573</v>
      </c>
      <c r="AH608" s="62">
        <f t="shared" si="153"/>
        <v>0.24160000000000004</v>
      </c>
      <c r="AI608" s="62">
        <f t="shared" si="154"/>
        <v>0.7584</v>
      </c>
      <c r="AJ608" s="62">
        <f t="shared" si="155"/>
        <v>0.3067899168599869</v>
      </c>
      <c r="AK608" s="62">
        <f t="shared" si="156"/>
        <v>0.7626463400554676</v>
      </c>
      <c r="AL608" s="62">
        <f t="shared" si="157"/>
        <v>0.037353659944532436</v>
      </c>
      <c r="AM608" s="62">
        <f t="shared" si="162"/>
        <v>0.7584</v>
      </c>
      <c r="AN608" s="62">
        <f t="shared" si="163"/>
        <v>0.7593193372430678</v>
      </c>
      <c r="AO608" s="62">
        <f t="shared" si="158"/>
        <v>0.4593193372430678</v>
      </c>
      <c r="AP608" s="62">
        <f t="shared" si="164"/>
        <v>0.049213473948496816</v>
      </c>
      <c r="AQ608" s="62">
        <f t="shared" si="165"/>
        <v>0.022595576706396073</v>
      </c>
      <c r="AR608" s="62">
        <f t="shared" si="166"/>
        <v>0.4587632215846388</v>
      </c>
      <c r="AS608" s="139">
        <f t="shared" si="159"/>
        <v>0.49050000000000005</v>
      </c>
      <c r="AT608" s="62">
        <f t="shared" si="167"/>
        <v>0.5130955767063962</v>
      </c>
      <c r="AU608" s="62">
        <f t="shared" si="168"/>
        <v>-0.025271621428447362</v>
      </c>
      <c r="AV608" s="62">
        <f t="shared" si="169"/>
        <v>0.4334916001561914</v>
      </c>
      <c r="AW608" s="13">
        <f t="shared" si="161"/>
        <v>3.3810856999561674</v>
      </c>
      <c r="AX608" s="98">
        <f t="shared" si="160"/>
        <v>1.8583336433208546</v>
      </c>
    </row>
    <row r="609" spans="32:50" ht="12.75">
      <c r="AF609" s="98"/>
      <c r="AG609" s="94">
        <v>574</v>
      </c>
      <c r="AH609" s="62">
        <f t="shared" si="153"/>
        <v>0.24080000000000001</v>
      </c>
      <c r="AI609" s="62">
        <f t="shared" si="154"/>
        <v>0.7592</v>
      </c>
      <c r="AJ609" s="62">
        <f t="shared" si="155"/>
        <v>0.30574111189544806</v>
      </c>
      <c r="AK609" s="62">
        <f t="shared" si="156"/>
        <v>0.7628993118361034</v>
      </c>
      <c r="AL609" s="62">
        <f t="shared" si="157"/>
        <v>0.03710068816389667</v>
      </c>
      <c r="AM609" s="62">
        <f t="shared" si="162"/>
        <v>0.7592</v>
      </c>
      <c r="AN609" s="62">
        <f t="shared" si="163"/>
        <v>0.7601059801516067</v>
      </c>
      <c r="AO609" s="62">
        <f t="shared" si="158"/>
        <v>0.4601059801516067</v>
      </c>
      <c r="AP609" s="62">
        <f t="shared" si="164"/>
        <v>0.04882929016179292</v>
      </c>
      <c r="AQ609" s="62">
        <f t="shared" si="165"/>
        <v>0.022457721604221624</v>
      </c>
      <c r="AR609" s="62">
        <f t="shared" si="166"/>
        <v>0.4595575738812472</v>
      </c>
      <c r="AS609" s="139">
        <f t="shared" si="159"/>
        <v>0.49050000000000005</v>
      </c>
      <c r="AT609" s="62">
        <f t="shared" si="167"/>
        <v>0.5129577216042217</v>
      </c>
      <c r="AU609" s="62">
        <f t="shared" si="168"/>
        <v>-0.02506728723722491</v>
      </c>
      <c r="AV609" s="62">
        <f t="shared" si="169"/>
        <v>0.4344902866440223</v>
      </c>
      <c r="AW609" s="13">
        <f t="shared" si="161"/>
        <v>3.3831942504457633</v>
      </c>
      <c r="AX609" s="98">
        <f t="shared" si="160"/>
        <v>1.8571754507893614</v>
      </c>
    </row>
    <row r="610" spans="32:50" ht="12.75">
      <c r="AF610" s="98"/>
      <c r="AG610" s="94">
        <v>575</v>
      </c>
      <c r="AH610" s="62">
        <f t="shared" si="153"/>
        <v>0.24</v>
      </c>
      <c r="AI610" s="62">
        <f t="shared" si="154"/>
        <v>0.76</v>
      </c>
      <c r="AJ610" s="62">
        <f t="shared" si="155"/>
        <v>0.3046926540153975</v>
      </c>
      <c r="AK610" s="62">
        <f t="shared" si="156"/>
        <v>0.7631513611335565</v>
      </c>
      <c r="AL610" s="62">
        <f t="shared" si="157"/>
        <v>0.03684863886644352</v>
      </c>
      <c r="AM610" s="62">
        <f t="shared" si="162"/>
        <v>0.76</v>
      </c>
      <c r="AN610" s="62">
        <f t="shared" si="163"/>
        <v>0.7608927796912713</v>
      </c>
      <c r="AO610" s="62">
        <f t="shared" si="158"/>
        <v>0.46089277969127135</v>
      </c>
      <c r="AP610" s="62">
        <f t="shared" si="164"/>
        <v>0.04844711174940556</v>
      </c>
      <c r="AQ610" s="62">
        <f t="shared" si="165"/>
        <v>0.022320190240057016</v>
      </c>
      <c r="AR610" s="62">
        <f t="shared" si="166"/>
        <v>0.4603519995386079</v>
      </c>
      <c r="AS610" s="139">
        <f t="shared" si="159"/>
        <v>0.49050000000000005</v>
      </c>
      <c r="AT610" s="62">
        <f t="shared" si="167"/>
        <v>0.5128201902400571</v>
      </c>
      <c r="AU610" s="62">
        <f t="shared" si="168"/>
        <v>-0.02486411314944306</v>
      </c>
      <c r="AV610" s="62">
        <f t="shared" si="169"/>
        <v>0.43548788638916486</v>
      </c>
      <c r="AW610" s="13">
        <f t="shared" si="161"/>
        <v>3.3852928287752255</v>
      </c>
      <c r="AX610" s="98">
        <f t="shared" si="160"/>
        <v>1.8560241683591068</v>
      </c>
    </row>
    <row r="611" spans="32:50" ht="12.75">
      <c r="AF611" s="98"/>
      <c r="AG611" s="94">
        <v>576</v>
      </c>
      <c r="AH611" s="62">
        <f t="shared" si="153"/>
        <v>0.23919999999999997</v>
      </c>
      <c r="AI611" s="62">
        <f t="shared" si="154"/>
        <v>0.7608</v>
      </c>
      <c r="AJ611" s="62">
        <f t="shared" si="155"/>
        <v>0.30364454172408634</v>
      </c>
      <c r="AK611" s="62">
        <f t="shared" si="156"/>
        <v>0.7634024888615443</v>
      </c>
      <c r="AL611" s="62">
        <f t="shared" si="157"/>
        <v>0.036597511138455774</v>
      </c>
      <c r="AM611" s="62">
        <f t="shared" si="162"/>
        <v>0.7608000000000001</v>
      </c>
      <c r="AN611" s="62">
        <f t="shared" si="163"/>
        <v>0.7616797344169856</v>
      </c>
      <c r="AO611" s="62">
        <f t="shared" si="158"/>
        <v>0.46167973441698557</v>
      </c>
      <c r="AP611" s="62">
        <f t="shared" si="164"/>
        <v>0.04806693147756525</v>
      </c>
      <c r="AQ611" s="62">
        <f t="shared" si="165"/>
        <v>0.022182983817546274</v>
      </c>
      <c r="AR611" s="62">
        <f t="shared" si="166"/>
        <v>0.46114649776431005</v>
      </c>
      <c r="AS611" s="139">
        <f t="shared" si="159"/>
        <v>0.49050000000000005</v>
      </c>
      <c r="AT611" s="62">
        <f t="shared" si="167"/>
        <v>0.5126829838175463</v>
      </c>
      <c r="AU611" s="62">
        <f t="shared" si="168"/>
        <v>-0.02466209412560382</v>
      </c>
      <c r="AV611" s="62">
        <f t="shared" si="169"/>
        <v>0.4364844036387062</v>
      </c>
      <c r="AW611" s="13">
        <f t="shared" si="161"/>
        <v>3.387381497256779</v>
      </c>
      <c r="AX611" s="98">
        <f t="shared" si="160"/>
        <v>1.8548797388980047</v>
      </c>
    </row>
    <row r="612" spans="32:50" ht="12.75">
      <c r="AF612" s="98"/>
      <c r="AG612" s="94">
        <v>577</v>
      </c>
      <c r="AH612" s="62">
        <f aca="true" t="shared" si="170" ref="AH612:AH675">$AC$38-AI612</f>
        <v>0.23839999999999995</v>
      </c>
      <c r="AI612" s="62">
        <f aca="true" t="shared" si="171" ref="AI612:AI675">$AC$45+AG612*$AI$33</f>
        <v>0.7616</v>
      </c>
      <c r="AJ612" s="62">
        <f aca="true" t="shared" si="172" ref="AJ612:AJ675">ASIN(AH612/$AC$53)</f>
        <v>0.3025967735297474</v>
      </c>
      <c r="AK612" s="62">
        <f aca="true" t="shared" si="173" ref="AK612:AK675">$AC$53*COS(AJ612)</f>
        <v>0.7636526959292425</v>
      </c>
      <c r="AL612" s="62">
        <f aca="true" t="shared" si="174" ref="AL612:AL675">$AC$53-AK612</f>
        <v>0.03634730407075759</v>
      </c>
      <c r="AM612" s="62">
        <f t="shared" si="162"/>
        <v>0.7616</v>
      </c>
      <c r="AN612" s="62">
        <f t="shared" si="163"/>
        <v>0.7624668428943072</v>
      </c>
      <c r="AO612" s="62">
        <f aca="true" t="shared" si="175" ref="AO612:AO675">$AC$44*(AN612-$AC$45)</f>
        <v>0.46246684289430723</v>
      </c>
      <c r="AP612" s="62">
        <f t="shared" si="164"/>
        <v>0.04768874214450358</v>
      </c>
      <c r="AQ612" s="62">
        <f t="shared" si="165"/>
        <v>0.02204610353614128</v>
      </c>
      <c r="AR612" s="62">
        <f t="shared" si="166"/>
        <v>0.46194106777326216</v>
      </c>
      <c r="AS612" s="139">
        <f aca="true" t="shared" si="176" ref="AS612:AS675">$AC$40*$AC$37</f>
        <v>0.49050000000000005</v>
      </c>
      <c r="AT612" s="62">
        <f t="shared" si="167"/>
        <v>0.5125461035361414</v>
      </c>
      <c r="AU612" s="62">
        <f t="shared" si="168"/>
        <v>-0.02446122515166772</v>
      </c>
      <c r="AV612" s="62">
        <f t="shared" si="169"/>
        <v>0.43747984262159445</v>
      </c>
      <c r="AW612" s="13">
        <f t="shared" si="161"/>
        <v>3.38946031770767</v>
      </c>
      <c r="AX612" s="98">
        <f aca="true" t="shared" si="177" ref="AX612:AX675">2*PI()/AW612</f>
        <v>1.8537421058904666</v>
      </c>
    </row>
    <row r="613" spans="32:50" ht="12.75">
      <c r="AF613" s="98"/>
      <c r="AG613" s="94">
        <v>578</v>
      </c>
      <c r="AH613" s="62">
        <f t="shared" si="170"/>
        <v>0.23760000000000003</v>
      </c>
      <c r="AI613" s="62">
        <f t="shared" si="171"/>
        <v>0.7624</v>
      </c>
      <c r="AJ613" s="62">
        <f t="shared" si="172"/>
        <v>0.3015493479445706</v>
      </c>
      <c r="AK613" s="62">
        <f t="shared" si="173"/>
        <v>0.7639019832413056</v>
      </c>
      <c r="AL613" s="62">
        <f t="shared" si="174"/>
        <v>0.036098016758694396</v>
      </c>
      <c r="AM613" s="62">
        <f t="shared" si="162"/>
        <v>0.7624</v>
      </c>
      <c r="AN613" s="62">
        <f t="shared" si="163"/>
        <v>0.7632541036993584</v>
      </c>
      <c r="AO613" s="62">
        <f t="shared" si="175"/>
        <v>0.46325410369935843</v>
      </c>
      <c r="AP613" s="62">
        <f t="shared" si="164"/>
        <v>0.047312536580316124</v>
      </c>
      <c r="AQ613" s="62">
        <f t="shared" si="165"/>
        <v>0.021909550591109973</v>
      </c>
      <c r="AR613" s="62">
        <f t="shared" si="166"/>
        <v>0.46273570878763126</v>
      </c>
      <c r="AS613" s="139">
        <f t="shared" si="176"/>
        <v>0.49050000000000005</v>
      </c>
      <c r="AT613" s="62">
        <f t="shared" si="167"/>
        <v>0.51240955059111</v>
      </c>
      <c r="AU613" s="62">
        <f t="shared" si="168"/>
        <v>-0.024261501238920454</v>
      </c>
      <c r="AV613" s="62">
        <f t="shared" si="169"/>
        <v>0.4384742075487108</v>
      </c>
      <c r="AW613" s="13">
        <f aca="true" t="shared" si="178" ref="AW613:AW676">SQRT(ABS(AV613/($AC$40*AI613)))</f>
        <v>3.3915293514551075</v>
      </c>
      <c r="AX613" s="98">
        <f t="shared" si="177"/>
        <v>1.8526112134290798</v>
      </c>
    </row>
    <row r="614" spans="32:50" ht="12.75">
      <c r="AF614" s="98"/>
      <c r="AG614" s="94">
        <v>579</v>
      </c>
      <c r="AH614" s="62">
        <f t="shared" si="170"/>
        <v>0.2368</v>
      </c>
      <c r="AI614" s="62">
        <f t="shared" si="171"/>
        <v>0.7632</v>
      </c>
      <c r="AJ614" s="62">
        <f t="shared" si="172"/>
        <v>0.30050226348467934</v>
      </c>
      <c r="AK614" s="62">
        <f t="shared" si="173"/>
        <v>0.7641503516978841</v>
      </c>
      <c r="AL614" s="62">
        <f t="shared" si="174"/>
        <v>0.0358496483021159</v>
      </c>
      <c r="AM614" s="62">
        <f t="shared" si="162"/>
        <v>0.7632000000000001</v>
      </c>
      <c r="AN614" s="62">
        <f t="shared" si="163"/>
        <v>0.7640415154187536</v>
      </c>
      <c r="AO614" s="62">
        <f t="shared" si="175"/>
        <v>0.46404151541875366</v>
      </c>
      <c r="AP614" s="62">
        <f t="shared" si="164"/>
        <v>0.046938307646829776</v>
      </c>
      <c r="AQ614" s="62">
        <f t="shared" si="165"/>
        <v>0.021773326173546406</v>
      </c>
      <c r="AR614" s="62">
        <f t="shared" si="166"/>
        <v>0.4635304200367801</v>
      </c>
      <c r="AS614" s="139">
        <f t="shared" si="176"/>
        <v>0.49050000000000005</v>
      </c>
      <c r="AT614" s="62">
        <f t="shared" si="167"/>
        <v>0.5122733261735465</v>
      </c>
      <c r="AU614" s="62">
        <f t="shared" si="168"/>
        <v>-0.02406291742384269</v>
      </c>
      <c r="AV614" s="62">
        <f t="shared" si="169"/>
        <v>0.4394675026129374</v>
      </c>
      <c r="AW614" s="13">
        <f t="shared" si="178"/>
        <v>3.3935886593411158</v>
      </c>
      <c r="AX614" s="98">
        <f t="shared" si="177"/>
        <v>1.8514870062064333</v>
      </c>
    </row>
    <row r="615" spans="32:50" ht="12.75">
      <c r="AF615" s="98"/>
      <c r="AG615" s="94">
        <v>580</v>
      </c>
      <c r="AH615" s="62">
        <f t="shared" si="170"/>
        <v>0.236</v>
      </c>
      <c r="AI615" s="62">
        <f t="shared" si="171"/>
        <v>0.764</v>
      </c>
      <c r="AJ615" s="62">
        <f t="shared" si="172"/>
        <v>0.2994555186701077</v>
      </c>
      <c r="AK615" s="62">
        <f t="shared" si="173"/>
        <v>0.7643978021946427</v>
      </c>
      <c r="AL615" s="62">
        <f t="shared" si="174"/>
        <v>0.03560219780535734</v>
      </c>
      <c r="AM615" s="62">
        <f t="shared" si="162"/>
        <v>0.764</v>
      </c>
      <c r="AN615" s="62">
        <f t="shared" si="163"/>
        <v>0.7648290766495295</v>
      </c>
      <c r="AO615" s="62">
        <f t="shared" si="175"/>
        <v>0.4648290766495295</v>
      </c>
      <c r="AP615" s="62">
        <f t="shared" si="164"/>
        <v>0.04656604823746778</v>
      </c>
      <c r="AQ615" s="62">
        <f t="shared" si="165"/>
        <v>0.021637431470379935</v>
      </c>
      <c r="AR615" s="62">
        <f t="shared" si="166"/>
        <v>0.464325200757205</v>
      </c>
      <c r="AS615" s="139">
        <f t="shared" si="176"/>
        <v>0.49050000000000005</v>
      </c>
      <c r="AT615" s="62">
        <f t="shared" si="167"/>
        <v>0.5121374314703799</v>
      </c>
      <c r="AU615" s="62">
        <f t="shared" si="168"/>
        <v>-0.02386546876797919</v>
      </c>
      <c r="AV615" s="62">
        <f t="shared" si="169"/>
        <v>0.44045973198922583</v>
      </c>
      <c r="AW615" s="13">
        <f t="shared" si="178"/>
        <v>3.3956383017273413</v>
      </c>
      <c r="AX615" s="98">
        <f t="shared" si="177"/>
        <v>1.850369429507073</v>
      </c>
    </row>
    <row r="616" spans="32:50" ht="12.75">
      <c r="AF616" s="98"/>
      <c r="AG616" s="94">
        <v>581</v>
      </c>
      <c r="AH616" s="62">
        <f t="shared" si="170"/>
        <v>0.23519999999999996</v>
      </c>
      <c r="AI616" s="62">
        <f t="shared" si="171"/>
        <v>0.7648</v>
      </c>
      <c r="AJ616" s="62">
        <f t="shared" si="172"/>
        <v>0.2984091120247759</v>
      </c>
      <c r="AK616" s="62">
        <f t="shared" si="173"/>
        <v>0.7646443356227783</v>
      </c>
      <c r="AL616" s="62">
        <f t="shared" si="174"/>
        <v>0.03535566437722171</v>
      </c>
      <c r="AM616" s="62">
        <f t="shared" si="162"/>
        <v>0.7648000000000001</v>
      </c>
      <c r="AN616" s="62">
        <f t="shared" si="163"/>
        <v>0.765616785999076</v>
      </c>
      <c r="AO616" s="62">
        <f t="shared" si="175"/>
        <v>0.465616785999076</v>
      </c>
      <c r="AP616" s="62">
        <f t="shared" si="164"/>
        <v>0.04619575127711622</v>
      </c>
      <c r="AQ616" s="62">
        <f t="shared" si="165"/>
        <v>0.02150186766438512</v>
      </c>
      <c r="AR616" s="62">
        <f t="shared" si="166"/>
        <v>0.4651200501924773</v>
      </c>
      <c r="AS616" s="139">
        <f t="shared" si="176"/>
        <v>0.49050000000000005</v>
      </c>
      <c r="AT616" s="62">
        <f t="shared" si="167"/>
        <v>0.5120018676643852</v>
      </c>
      <c r="AU616" s="62">
        <f t="shared" si="168"/>
        <v>-0.02366915035780947</v>
      </c>
      <c r="AV616" s="62">
        <f t="shared" si="169"/>
        <v>0.44145089983466784</v>
      </c>
      <c r="AW616" s="13">
        <f t="shared" si="178"/>
        <v>3.397678338499801</v>
      </c>
      <c r="AX616" s="98">
        <f t="shared" si="177"/>
        <v>1.8492584291995815</v>
      </c>
    </row>
    <row r="617" spans="32:50" ht="12.75">
      <c r="AF617" s="98"/>
      <c r="AG617" s="94">
        <v>582</v>
      </c>
      <c r="AH617" s="62">
        <f t="shared" si="170"/>
        <v>0.23439999999999994</v>
      </c>
      <c r="AI617" s="62">
        <f t="shared" si="171"/>
        <v>0.7656000000000001</v>
      </c>
      <c r="AJ617" s="62">
        <f t="shared" si="172"/>
        <v>0.29736304207646763</v>
      </c>
      <c r="AK617" s="62">
        <f t="shared" si="173"/>
        <v>0.7648899528690386</v>
      </c>
      <c r="AL617" s="62">
        <f t="shared" si="174"/>
        <v>0.03511004713096144</v>
      </c>
      <c r="AM617" s="62">
        <f t="shared" si="162"/>
        <v>0.7656000000000001</v>
      </c>
      <c r="AN617" s="62">
        <f t="shared" si="163"/>
        <v>0.7664046420850662</v>
      </c>
      <c r="AO617" s="62">
        <f t="shared" si="175"/>
        <v>0.4664046420850662</v>
      </c>
      <c r="AP617" s="62">
        <f t="shared" si="164"/>
        <v>0.04582740972199005</v>
      </c>
      <c r="AQ617" s="62">
        <f t="shared" si="165"/>
        <v>0.021366635934191403</v>
      </c>
      <c r="AR617" s="62">
        <f t="shared" si="166"/>
        <v>0.46591496759318046</v>
      </c>
      <c r="AS617" s="139">
        <f t="shared" si="176"/>
        <v>0.49050000000000005</v>
      </c>
      <c r="AT617" s="62">
        <f t="shared" si="167"/>
        <v>0.5118666359341915</v>
      </c>
      <c r="AU617" s="62">
        <f t="shared" si="168"/>
        <v>-0.023473957304618785</v>
      </c>
      <c r="AV617" s="62">
        <f t="shared" si="169"/>
        <v>0.4424410102885617</v>
      </c>
      <c r="AW617" s="13">
        <f t="shared" si="178"/>
        <v>3.399708829073559</v>
      </c>
      <c r="AX617" s="98">
        <f t="shared" si="177"/>
        <v>1.848153951728799</v>
      </c>
    </row>
    <row r="618" spans="32:50" ht="12.75">
      <c r="AF618" s="98"/>
      <c r="AG618" s="94">
        <v>583</v>
      </c>
      <c r="AH618" s="62">
        <f t="shared" si="170"/>
        <v>0.23360000000000003</v>
      </c>
      <c r="AI618" s="62">
        <f t="shared" si="171"/>
        <v>0.7664</v>
      </c>
      <c r="AJ618" s="62">
        <f t="shared" si="172"/>
        <v>0.29631730735680667</v>
      </c>
      <c r="AK618" s="62">
        <f t="shared" si="173"/>
        <v>0.765134654815739</v>
      </c>
      <c r="AL618" s="62">
        <f t="shared" si="174"/>
        <v>0.0348653451842611</v>
      </c>
      <c r="AM618" s="62">
        <f t="shared" si="162"/>
        <v>0.7664</v>
      </c>
      <c r="AN618" s="62">
        <f t="shared" si="163"/>
        <v>0.7671926435353885</v>
      </c>
      <c r="AO618" s="62">
        <f t="shared" si="175"/>
        <v>0.46719264353538853</v>
      </c>
      <c r="AP618" s="62">
        <f t="shared" si="164"/>
        <v>0.04546101655950057</v>
      </c>
      <c r="AQ618" s="62">
        <f t="shared" si="165"/>
        <v>0.021231737454293523</v>
      </c>
      <c r="AR618" s="62">
        <f t="shared" si="166"/>
        <v>0.4667099522168523</v>
      </c>
      <c r="AS618" s="139">
        <f t="shared" si="176"/>
        <v>0.49050000000000005</v>
      </c>
      <c r="AT618" s="62">
        <f t="shared" si="167"/>
        <v>0.5117317374542936</v>
      </c>
      <c r="AU618" s="62">
        <f t="shared" si="168"/>
        <v>-0.023279884744370587</v>
      </c>
      <c r="AV618" s="62">
        <f t="shared" si="169"/>
        <v>0.4434300674724817</v>
      </c>
      <c r="AW618" s="13">
        <f t="shared" si="178"/>
        <v>3.4017298323973604</v>
      </c>
      <c r="AX618" s="98">
        <f t="shared" si="177"/>
        <v>1.8470559441081562</v>
      </c>
    </row>
    <row r="619" spans="32:50" ht="12.75">
      <c r="AF619" s="98"/>
      <c r="AG619" s="94">
        <v>584</v>
      </c>
      <c r="AH619" s="62">
        <f t="shared" si="170"/>
        <v>0.2328</v>
      </c>
      <c r="AI619" s="62">
        <f t="shared" si="171"/>
        <v>0.7672</v>
      </c>
      <c r="AJ619" s="62">
        <f t="shared" si="172"/>
        <v>0.2952719064012333</v>
      </c>
      <c r="AK619" s="62">
        <f t="shared" si="173"/>
        <v>0.7653784423407809</v>
      </c>
      <c r="AL619" s="62">
        <f t="shared" si="174"/>
        <v>0.03462155765921915</v>
      </c>
      <c r="AM619" s="62">
        <f t="shared" si="162"/>
        <v>0.7672</v>
      </c>
      <c r="AN619" s="62">
        <f t="shared" si="163"/>
        <v>0.767980788988078</v>
      </c>
      <c r="AO619" s="62">
        <f t="shared" si="175"/>
        <v>0.467980788988078</v>
      </c>
      <c r="AP619" s="62">
        <f t="shared" si="164"/>
        <v>0.04509656480812189</v>
      </c>
      <c r="AQ619" s="62">
        <f t="shared" si="165"/>
        <v>0.021097173395061487</v>
      </c>
      <c r="AR619" s="62">
        <f t="shared" si="166"/>
        <v>0.4675050033279245</v>
      </c>
      <c r="AS619" s="139">
        <f t="shared" si="176"/>
        <v>0.49050000000000005</v>
      </c>
      <c r="AT619" s="62">
        <f t="shared" si="167"/>
        <v>0.5115971733950615</v>
      </c>
      <c r="AU619" s="62">
        <f t="shared" si="168"/>
        <v>-0.02308692783757906</v>
      </c>
      <c r="AV619" s="62">
        <f t="shared" si="169"/>
        <v>0.44441807549034545</v>
      </c>
      <c r="AW619" s="13">
        <f t="shared" si="178"/>
        <v>3.403741406958194</v>
      </c>
      <c r="AX619" s="98">
        <f t="shared" si="177"/>
        <v>1.8459643539121415</v>
      </c>
    </row>
    <row r="620" spans="32:50" ht="12.75">
      <c r="AF620" s="98"/>
      <c r="AG620" s="94">
        <v>585</v>
      </c>
      <c r="AH620" s="62">
        <f t="shared" si="170"/>
        <v>0.23199999999999998</v>
      </c>
      <c r="AI620" s="62">
        <f t="shared" si="171"/>
        <v>0.768</v>
      </c>
      <c r="AJ620" s="62">
        <f t="shared" si="172"/>
        <v>0.29422683774898245</v>
      </c>
      <c r="AK620" s="62">
        <f t="shared" si="173"/>
        <v>0.7656213163176689</v>
      </c>
      <c r="AL620" s="62">
        <f t="shared" si="174"/>
        <v>0.0343786836823311</v>
      </c>
      <c r="AM620" s="62">
        <f t="shared" si="162"/>
        <v>0.768</v>
      </c>
      <c r="AN620" s="62">
        <f t="shared" si="163"/>
        <v>0.7687690770912483</v>
      </c>
      <c r="AO620" s="62">
        <f t="shared" si="175"/>
        <v>0.4687690770912483</v>
      </c>
      <c r="AP620" s="62">
        <f t="shared" si="164"/>
        <v>0.044734047517259415</v>
      </c>
      <c r="AQ620" s="62">
        <f t="shared" si="165"/>
        <v>0.02096294492275146</v>
      </c>
      <c r="AR620" s="62">
        <f t="shared" si="166"/>
        <v>0.4683001201976638</v>
      </c>
      <c r="AS620" s="139">
        <f t="shared" si="176"/>
        <v>0.49050000000000005</v>
      </c>
      <c r="AT620" s="62">
        <f t="shared" si="167"/>
        <v>0.5114629449227515</v>
      </c>
      <c r="AU620" s="62">
        <f t="shared" si="168"/>
        <v>-0.022895081769183343</v>
      </c>
      <c r="AV620" s="62">
        <f t="shared" si="169"/>
        <v>0.44540503842848045</v>
      </c>
      <c r="AW620" s="13">
        <f t="shared" si="178"/>
        <v>3.4057436107858066</v>
      </c>
      <c r="AX620" s="98">
        <f t="shared" si="177"/>
        <v>1.8448791292688846</v>
      </c>
    </row>
    <row r="621" spans="32:50" ht="12.75">
      <c r="AF621" s="98"/>
      <c r="AG621" s="94">
        <v>586</v>
      </c>
      <c r="AH621" s="62">
        <f t="shared" si="170"/>
        <v>0.23119999999999996</v>
      </c>
      <c r="AI621" s="62">
        <f t="shared" si="171"/>
        <v>0.7688</v>
      </c>
      <c r="AJ621" s="62">
        <f t="shared" si="172"/>
        <v>0.29318209994306</v>
      </c>
      <c r="AK621" s="62">
        <f t="shared" si="173"/>
        <v>0.7658632776155285</v>
      </c>
      <c r="AL621" s="62">
        <f t="shared" si="174"/>
        <v>0.03413672238447152</v>
      </c>
      <c r="AM621" s="62">
        <f t="shared" si="162"/>
        <v>0.7688</v>
      </c>
      <c r="AN621" s="62">
        <f t="shared" si="163"/>
        <v>0.7695575065030257</v>
      </c>
      <c r="AO621" s="62">
        <f t="shared" si="175"/>
        <v>0.4695575065030257</v>
      </c>
      <c r="AP621" s="62">
        <f t="shared" si="164"/>
        <v>0.04437345776711693</v>
      </c>
      <c r="AQ621" s="62">
        <f t="shared" si="165"/>
        <v>0.020829053199516084</v>
      </c>
      <c r="AR621" s="62">
        <f t="shared" si="166"/>
        <v>0.46909530210411476</v>
      </c>
      <c r="AS621" s="139">
        <f t="shared" si="176"/>
        <v>0.49050000000000005</v>
      </c>
      <c r="AT621" s="62">
        <f t="shared" si="167"/>
        <v>0.5113290531995162</v>
      </c>
      <c r="AU621" s="62">
        <f t="shared" si="168"/>
        <v>-0.022704341748421633</v>
      </c>
      <c r="AV621" s="62">
        <f t="shared" si="169"/>
        <v>0.44639096035569314</v>
      </c>
      <c r="AW621" s="13">
        <f t="shared" si="178"/>
        <v>3.407736501457163</v>
      </c>
      <c r="AX621" s="98">
        <f t="shared" si="177"/>
        <v>1.843800218852857</v>
      </c>
    </row>
    <row r="622" spans="32:50" ht="12.75">
      <c r="AF622" s="98"/>
      <c r="AG622" s="94">
        <v>587</v>
      </c>
      <c r="AH622" s="62">
        <f t="shared" si="170"/>
        <v>0.23039999999999994</v>
      </c>
      <c r="AI622" s="62">
        <f t="shared" si="171"/>
        <v>0.7696000000000001</v>
      </c>
      <c r="AJ622" s="62">
        <f t="shared" si="172"/>
        <v>0.29213769153022057</v>
      </c>
      <c r="AK622" s="62">
        <f t="shared" si="173"/>
        <v>0.766104327099123</v>
      </c>
      <c r="AL622" s="62">
        <f t="shared" si="174"/>
        <v>0.03389567290087703</v>
      </c>
      <c r="AM622" s="62">
        <f t="shared" si="162"/>
        <v>0.7696000000000001</v>
      </c>
      <c r="AN622" s="62">
        <f t="shared" si="163"/>
        <v>0.770346075891481</v>
      </c>
      <c r="AO622" s="62">
        <f t="shared" si="175"/>
        <v>0.470346075891481</v>
      </c>
      <c r="AP622" s="62">
        <f t="shared" si="164"/>
        <v>0.044014788668565376</v>
      </c>
      <c r="AQ622" s="62">
        <f t="shared" si="165"/>
        <v>0.020695499383415535</v>
      </c>
      <c r="AR622" s="62">
        <f t="shared" si="166"/>
        <v>0.46989054833204064</v>
      </c>
      <c r="AS622" s="139">
        <f t="shared" si="176"/>
        <v>0.49050000000000005</v>
      </c>
      <c r="AT622" s="62">
        <f t="shared" si="167"/>
        <v>0.5111954993834156</v>
      </c>
      <c r="AU622" s="62">
        <f t="shared" si="168"/>
        <v>-0.022514703008706775</v>
      </c>
      <c r="AV622" s="62">
        <f t="shared" si="169"/>
        <v>0.44737584532333385</v>
      </c>
      <c r="AW622" s="13">
        <f t="shared" si="178"/>
        <v>3.409720136100842</v>
      </c>
      <c r="AX622" s="98">
        <f t="shared" si="177"/>
        <v>1.8427275718776945</v>
      </c>
    </row>
    <row r="623" spans="32:50" ht="12.75">
      <c r="AF623" s="98"/>
      <c r="AG623" s="94">
        <v>588</v>
      </c>
      <c r="AH623" s="62">
        <f t="shared" si="170"/>
        <v>0.22960000000000003</v>
      </c>
      <c r="AI623" s="62">
        <f t="shared" si="171"/>
        <v>0.7704</v>
      </c>
      <c r="AJ623" s="62">
        <f t="shared" si="172"/>
        <v>0.2910936110609447</v>
      </c>
      <c r="AK623" s="62">
        <f t="shared" si="173"/>
        <v>0.7663444656288712</v>
      </c>
      <c r="AL623" s="62">
        <f t="shared" si="174"/>
        <v>0.03365553437112889</v>
      </c>
      <c r="AM623" s="62">
        <f t="shared" si="162"/>
        <v>0.7704</v>
      </c>
      <c r="AN623" s="62">
        <f t="shared" si="163"/>
        <v>0.7711347839345637</v>
      </c>
      <c r="AO623" s="62">
        <f t="shared" si="175"/>
        <v>0.4711347839345637</v>
      </c>
      <c r="AP623" s="62">
        <f t="shared" si="164"/>
        <v>0.043658033363011106</v>
      </c>
      <c r="AQ623" s="62">
        <f t="shared" si="165"/>
        <v>0.020562284628428348</v>
      </c>
      <c r="AR623" s="62">
        <f t="shared" si="166"/>
        <v>0.47068585817286623</v>
      </c>
      <c r="AS623" s="139">
        <f t="shared" si="176"/>
        <v>0.49050000000000005</v>
      </c>
      <c r="AT623" s="62">
        <f t="shared" si="167"/>
        <v>0.5110622846284284</v>
      </c>
      <c r="AU623" s="62">
        <f t="shared" si="168"/>
        <v>-0.022326160807502243</v>
      </c>
      <c r="AV623" s="62">
        <f t="shared" si="169"/>
        <v>0.44835969736536396</v>
      </c>
      <c r="AW623" s="13">
        <f t="shared" si="178"/>
        <v>3.4116945714013878</v>
      </c>
      <c r="AX623" s="98">
        <f t="shared" si="177"/>
        <v>1.84166113808913</v>
      </c>
    </row>
    <row r="624" spans="32:50" ht="12.75">
      <c r="AF624" s="98"/>
      <c r="AG624" s="94">
        <v>589</v>
      </c>
      <c r="AH624" s="62">
        <f t="shared" si="170"/>
        <v>0.2288</v>
      </c>
      <c r="AI624" s="62">
        <f t="shared" si="171"/>
        <v>0.7712</v>
      </c>
      <c r="AJ624" s="62">
        <f t="shared" si="172"/>
        <v>0.2900498570894164</v>
      </c>
      <c r="AK624" s="62">
        <f t="shared" si="173"/>
        <v>0.7665836940608638</v>
      </c>
      <c r="AL624" s="62">
        <f t="shared" si="174"/>
        <v>0.03341630593913625</v>
      </c>
      <c r="AM624" s="62">
        <f t="shared" si="162"/>
        <v>0.7712</v>
      </c>
      <c r="AN624" s="62">
        <f t="shared" si="163"/>
        <v>0.771923629320037</v>
      </c>
      <c r="AO624" s="62">
        <f t="shared" si="175"/>
        <v>0.471923629320037</v>
      </c>
      <c r="AP624" s="62">
        <f t="shared" si="164"/>
        <v>0.04330318502226523</v>
      </c>
      <c r="AQ624" s="62">
        <f t="shared" si="165"/>
        <v>0.0204294100844628</v>
      </c>
      <c r="AR624" s="62">
        <f t="shared" si="166"/>
        <v>0.4714812309246218</v>
      </c>
      <c r="AS624" s="139">
        <f t="shared" si="176"/>
        <v>0.49050000000000005</v>
      </c>
      <c r="AT624" s="62">
        <f t="shared" si="167"/>
        <v>0.5109294100844628</v>
      </c>
      <c r="AU624" s="62">
        <f t="shared" si="168"/>
        <v>-0.022138710426199193</v>
      </c>
      <c r="AV624" s="62">
        <f t="shared" si="169"/>
        <v>0.4493425204984226</v>
      </c>
      <c r="AW624" s="13">
        <f t="shared" si="178"/>
        <v>3.413659863603604</v>
      </c>
      <c r="AX624" s="98">
        <f t="shared" si="177"/>
        <v>1.8406008677580399</v>
      </c>
    </row>
    <row r="625" spans="32:50" ht="12.75">
      <c r="AF625" s="98"/>
      <c r="AG625" s="94">
        <v>590</v>
      </c>
      <c r="AH625" s="62">
        <f t="shared" si="170"/>
        <v>0.22799999999999998</v>
      </c>
      <c r="AI625" s="62">
        <f t="shared" si="171"/>
        <v>0.772</v>
      </c>
      <c r="AJ625" s="62">
        <f t="shared" si="172"/>
        <v>0.2890064281735013</v>
      </c>
      <c r="AK625" s="62">
        <f t="shared" si="173"/>
        <v>0.7668220132468813</v>
      </c>
      <c r="AL625" s="62">
        <f t="shared" si="174"/>
        <v>0.03317798675311878</v>
      </c>
      <c r="AM625" s="62">
        <f t="shared" si="162"/>
        <v>0.772</v>
      </c>
      <c r="AN625" s="62">
        <f t="shared" si="163"/>
        <v>0.7727126107454118</v>
      </c>
      <c r="AO625" s="62">
        <f t="shared" si="175"/>
        <v>0.47271261074541177</v>
      </c>
      <c r="AP625" s="62">
        <f t="shared" si="164"/>
        <v>0.042950236848412565</v>
      </c>
      <c r="AQ625" s="62">
        <f t="shared" si="165"/>
        <v>0.020296876897368015</v>
      </c>
      <c r="AR625" s="62">
        <f t="shared" si="166"/>
        <v>0.47227666589188616</v>
      </c>
      <c r="AS625" s="139">
        <f t="shared" si="176"/>
        <v>0.49050000000000005</v>
      </c>
      <c r="AT625" s="62">
        <f t="shared" si="167"/>
        <v>0.5107968768973681</v>
      </c>
      <c r="AU625" s="62">
        <f t="shared" si="168"/>
        <v>-0.021952347169993943</v>
      </c>
      <c r="AV625" s="62">
        <f t="shared" si="169"/>
        <v>0.4503243187218922</v>
      </c>
      <c r="AW625" s="13">
        <f t="shared" si="178"/>
        <v>3.4156160685167998</v>
      </c>
      <c r="AX625" s="98">
        <f t="shared" si="177"/>
        <v>1.8395467116735993</v>
      </c>
    </row>
    <row r="626" spans="32:50" ht="12.75">
      <c r="AF626" s="98"/>
      <c r="AG626" s="94">
        <v>591</v>
      </c>
      <c r="AH626" s="62">
        <f t="shared" si="170"/>
        <v>0.22720000000000007</v>
      </c>
      <c r="AI626" s="62">
        <f t="shared" si="171"/>
        <v>0.7727999999999999</v>
      </c>
      <c r="AJ626" s="62">
        <f t="shared" si="172"/>
        <v>0.2879633228747242</v>
      </c>
      <c r="AK626" s="62">
        <f t="shared" si="173"/>
        <v>0.7670594240344095</v>
      </c>
      <c r="AL626" s="62">
        <f t="shared" si="174"/>
        <v>0.032940575965590524</v>
      </c>
      <c r="AM626" s="62">
        <f t="shared" si="162"/>
        <v>0.7727999999999999</v>
      </c>
      <c r="AN626" s="62">
        <f t="shared" si="163"/>
        <v>0.7735017269178814</v>
      </c>
      <c r="AO626" s="62">
        <f t="shared" si="175"/>
        <v>0.47350172691788145</v>
      </c>
      <c r="AP626" s="62">
        <f t="shared" si="164"/>
        <v>0.042599182073682094</v>
      </c>
      <c r="AQ626" s="62">
        <f t="shared" si="165"/>
        <v>0.02016468620894581</v>
      </c>
      <c r="AR626" s="62">
        <f t="shared" si="166"/>
        <v>0.47307216238573024</v>
      </c>
      <c r="AS626" s="139">
        <f t="shared" si="176"/>
        <v>0.49050000000000005</v>
      </c>
      <c r="AT626" s="62">
        <f t="shared" si="167"/>
        <v>0.5106646862089459</v>
      </c>
      <c r="AU626" s="62">
        <f t="shared" si="168"/>
        <v>-0.02176706636776686</v>
      </c>
      <c r="AV626" s="62">
        <f t="shared" si="169"/>
        <v>0.45130509601796337</v>
      </c>
      <c r="AW626" s="13">
        <f t="shared" si="178"/>
        <v>3.417563241518972</v>
      </c>
      <c r="AX626" s="98">
        <f t="shared" si="177"/>
        <v>1.8384986211365495</v>
      </c>
    </row>
    <row r="627" spans="32:50" ht="12.75">
      <c r="AF627" s="98"/>
      <c r="AG627" s="94">
        <v>592</v>
      </c>
      <c r="AH627" s="62">
        <f t="shared" si="170"/>
        <v>0.22639999999999993</v>
      </c>
      <c r="AI627" s="62">
        <f t="shared" si="171"/>
        <v>0.7736000000000001</v>
      </c>
      <c r="AJ627" s="62">
        <f t="shared" si="172"/>
        <v>0.2869205397582464</v>
      </c>
      <c r="AK627" s="62">
        <f t="shared" si="173"/>
        <v>0.7672959272666577</v>
      </c>
      <c r="AL627" s="62">
        <f t="shared" si="174"/>
        <v>0.032704072733342304</v>
      </c>
      <c r="AM627" s="62">
        <f t="shared" si="162"/>
        <v>0.7736000000000001</v>
      </c>
      <c r="AN627" s="62">
        <f t="shared" si="163"/>
        <v>0.7742909765542588</v>
      </c>
      <c r="AO627" s="62">
        <f t="shared" si="175"/>
        <v>0.47429097655425884</v>
      </c>
      <c r="AP627" s="62">
        <f t="shared" si="164"/>
        <v>0.042250013960316066</v>
      </c>
      <c r="AQ627" s="62">
        <f t="shared" si="165"/>
        <v>0.02003283915696191</v>
      </c>
      <c r="AR627" s="62">
        <f t="shared" si="166"/>
        <v>0.47386771972366276</v>
      </c>
      <c r="AS627" s="139">
        <f t="shared" si="176"/>
        <v>0.49050000000000005</v>
      </c>
      <c r="AT627" s="62">
        <f t="shared" si="167"/>
        <v>0.5105328391569619</v>
      </c>
      <c r="AU627" s="62">
        <f t="shared" si="168"/>
        <v>-0.021582863371961</v>
      </c>
      <c r="AV627" s="62">
        <f t="shared" si="169"/>
        <v>0.45228485635170174</v>
      </c>
      <c r="AW627" s="13">
        <f t="shared" si="178"/>
        <v>3.4195014375609536</v>
      </c>
      <c r="AX627" s="98">
        <f t="shared" si="177"/>
        <v>1.837456547952566</v>
      </c>
    </row>
    <row r="628" spans="32:50" ht="12.75">
      <c r="AF628" s="98"/>
      <c r="AG628" s="94">
        <v>593</v>
      </c>
      <c r="AH628" s="62">
        <f t="shared" si="170"/>
        <v>0.22560000000000002</v>
      </c>
      <c r="AI628" s="62">
        <f t="shared" si="171"/>
        <v>0.7744</v>
      </c>
      <c r="AJ628" s="62">
        <f t="shared" si="172"/>
        <v>0.2858780773928457</v>
      </c>
      <c r="AK628" s="62">
        <f t="shared" si="173"/>
        <v>0.767531523782574</v>
      </c>
      <c r="AL628" s="62">
        <f t="shared" si="174"/>
        <v>0.03246847621742599</v>
      </c>
      <c r="AM628" s="62">
        <f t="shared" si="162"/>
        <v>0.7744</v>
      </c>
      <c r="AN628" s="62">
        <f t="shared" si="163"/>
        <v>0.775080358380911</v>
      </c>
      <c r="AO628" s="62">
        <f t="shared" si="175"/>
        <v>0.47508035838091106</v>
      </c>
      <c r="AP628" s="62">
        <f t="shared" si="164"/>
        <v>0.041902725800441465</v>
      </c>
      <c r="AQ628" s="62">
        <f t="shared" si="165"/>
        <v>0.01990133687515816</v>
      </c>
      <c r="AR628" s="62">
        <f t="shared" si="166"/>
        <v>0.4746633372295741</v>
      </c>
      <c r="AS628" s="139">
        <f t="shared" si="176"/>
        <v>0.49050000000000005</v>
      </c>
      <c r="AT628" s="62">
        <f t="shared" si="167"/>
        <v>0.5104013368751582</v>
      </c>
      <c r="AU628" s="62">
        <f t="shared" si="168"/>
        <v>-0.02139973355846269</v>
      </c>
      <c r="AV628" s="62">
        <f t="shared" si="169"/>
        <v>0.4532636036711114</v>
      </c>
      <c r="AW628" s="13">
        <f t="shared" si="178"/>
        <v>3.4214307111705016</v>
      </c>
      <c r="AX628" s="98">
        <f t="shared" si="177"/>
        <v>1.8364204444257335</v>
      </c>
    </row>
    <row r="629" spans="32:50" ht="12.75">
      <c r="AF629" s="98"/>
      <c r="AG629" s="94">
        <v>594</v>
      </c>
      <c r="AH629" s="62">
        <f t="shared" si="170"/>
        <v>0.2248</v>
      </c>
      <c r="AI629" s="62">
        <f t="shared" si="171"/>
        <v>0.7752</v>
      </c>
      <c r="AJ629" s="62">
        <f t="shared" si="172"/>
        <v>0.28483593435089194</v>
      </c>
      <c r="AK629" s="62">
        <f t="shared" si="173"/>
        <v>0.7677662144168628</v>
      </c>
      <c r="AL629" s="62">
        <f t="shared" si="174"/>
        <v>0.032233785583137275</v>
      </c>
      <c r="AM629" s="62">
        <f t="shared" si="162"/>
        <v>0.7752</v>
      </c>
      <c r="AN629" s="62">
        <f t="shared" si="163"/>
        <v>0.775869871133697</v>
      </c>
      <c r="AO629" s="62">
        <f t="shared" si="175"/>
        <v>0.475869871133697</v>
      </c>
      <c r="AP629" s="62">
        <f t="shared" si="164"/>
        <v>0.041557310915940004</v>
      </c>
      <c r="AQ629" s="62">
        <f t="shared" si="165"/>
        <v>0.019770180493264112</v>
      </c>
      <c r="AR629" s="62">
        <f t="shared" si="166"/>
        <v>0.4754590142336826</v>
      </c>
      <c r="AS629" s="139">
        <f t="shared" si="176"/>
        <v>0.49050000000000005</v>
      </c>
      <c r="AT629" s="62">
        <f t="shared" si="167"/>
        <v>0.5102701804932641</v>
      </c>
      <c r="AU629" s="62">
        <f t="shared" si="168"/>
        <v>-0.021217672326481727</v>
      </c>
      <c r="AV629" s="62">
        <f t="shared" si="169"/>
        <v>0.45424134190720084</v>
      </c>
      <c r="AW629" s="13">
        <f t="shared" si="178"/>
        <v>3.423351116456337</v>
      </c>
      <c r="AX629" s="98">
        <f t="shared" si="177"/>
        <v>1.8353902633521246</v>
      </c>
    </row>
    <row r="630" spans="32:50" ht="12.75">
      <c r="AF630" s="98"/>
      <c r="AG630" s="94">
        <v>595</v>
      </c>
      <c r="AH630" s="62">
        <f t="shared" si="170"/>
        <v>0.22399999999999998</v>
      </c>
      <c r="AI630" s="62">
        <f t="shared" si="171"/>
        <v>0.776</v>
      </c>
      <c r="AJ630" s="62">
        <f t="shared" si="172"/>
        <v>0.2837941092083278</v>
      </c>
      <c r="AK630" s="62">
        <f t="shared" si="173"/>
        <v>0.768</v>
      </c>
      <c r="AL630" s="62">
        <f t="shared" si="174"/>
        <v>0.03200000000000003</v>
      </c>
      <c r="AM630" s="62">
        <f aca="true" t="shared" si="179" ref="AM630:AM635">$AC$38-$AC$53*SIN(AJ630)</f>
        <v>0.776</v>
      </c>
      <c r="AN630" s="62">
        <f aca="true" t="shared" si="180" ref="AN630:AN635">SQRT(AL630^2+AM630^2)</f>
        <v>0.776659513557904</v>
      </c>
      <c r="AO630" s="62">
        <f t="shared" si="175"/>
        <v>0.476659513557904</v>
      </c>
      <c r="AP630" s="62">
        <f aca="true" t="shared" si="181" ref="AP630:AP635">ASIN(AL630/AN630)</f>
        <v>0.04121376265832024</v>
      </c>
      <c r="AQ630" s="62">
        <f aca="true" t="shared" si="182" ref="AQ630:AQ635">AO630*SIN(AP630)</f>
        <v>0.019639371137009504</v>
      </c>
      <c r="AR630" s="62">
        <f aca="true" t="shared" si="183" ref="AR630:AR635">AO630*COS(AP630)</f>
        <v>0.4762547500724801</v>
      </c>
      <c r="AS630" s="139">
        <f t="shared" si="176"/>
        <v>0.49050000000000005</v>
      </c>
      <c r="AT630" s="62">
        <f aca="true" t="shared" si="184" ref="AT630:AT635">AS630+AQ630</f>
        <v>0.5101393711370096</v>
      </c>
      <c r="AU630" s="62">
        <f aca="true" t="shared" si="185" ref="AU630:AU635">-AT630*TAN(AP630)</f>
        <v>-0.0210366750984334</v>
      </c>
      <c r="AV630" s="62">
        <f aca="true" t="shared" si="186" ref="AV630:AV635">AR630+AU630</f>
        <v>0.4552180749740467</v>
      </c>
      <c r="AW630" s="13">
        <f t="shared" si="178"/>
        <v>3.4252627071121364</v>
      </c>
      <c r="AX630" s="98">
        <f t="shared" si="177"/>
        <v>1.834365958013476</v>
      </c>
    </row>
    <row r="631" spans="32:50" ht="12.75">
      <c r="AF631" s="98"/>
      <c r="AG631" s="94">
        <v>596</v>
      </c>
      <c r="AH631" s="62">
        <f t="shared" si="170"/>
        <v>0.22320000000000007</v>
      </c>
      <c r="AI631" s="62">
        <f t="shared" si="171"/>
        <v>0.7767999999999999</v>
      </c>
      <c r="AJ631" s="62">
        <f t="shared" si="172"/>
        <v>0.28275260054464585</v>
      </c>
      <c r="AK631" s="62">
        <f t="shared" si="173"/>
        <v>0.7682328813582506</v>
      </c>
      <c r="AL631" s="62">
        <f t="shared" si="174"/>
        <v>0.031767118641749414</v>
      </c>
      <c r="AM631" s="62">
        <f t="shared" si="179"/>
        <v>0.7767999999999999</v>
      </c>
      <c r="AN631" s="62">
        <f t="shared" si="180"/>
        <v>0.777449284408185</v>
      </c>
      <c r="AO631" s="62">
        <f t="shared" si="175"/>
        <v>0.47744928440818496</v>
      </c>
      <c r="AP631" s="62">
        <f t="shared" si="181"/>
        <v>0.040872074408588456</v>
      </c>
      <c r="AQ631" s="62">
        <f t="shared" si="182"/>
        <v>0.01950890992813613</v>
      </c>
      <c r="AR631" s="62">
        <f t="shared" si="183"/>
        <v>0.4770505440886781</v>
      </c>
      <c r="AS631" s="139">
        <f t="shared" si="176"/>
        <v>0.49050000000000005</v>
      </c>
      <c r="AT631" s="62">
        <f t="shared" si="184"/>
        <v>0.5100089099281362</v>
      </c>
      <c r="AU631" s="62">
        <f t="shared" si="185"/>
        <v>-0.02085673731982028</v>
      </c>
      <c r="AV631" s="62">
        <f t="shared" si="186"/>
        <v>0.4561938067688578</v>
      </c>
      <c r="AW631" s="13">
        <f t="shared" si="178"/>
        <v>3.4271655364204783</v>
      </c>
      <c r="AX631" s="98">
        <f t="shared" si="177"/>
        <v>1.8333474821709643</v>
      </c>
    </row>
    <row r="632" spans="32:50" ht="12.75">
      <c r="AF632" s="98"/>
      <c r="AG632" s="94">
        <v>597</v>
      </c>
      <c r="AH632" s="62">
        <f t="shared" si="170"/>
        <v>0.22239999999999993</v>
      </c>
      <c r="AI632" s="62">
        <f t="shared" si="171"/>
        <v>0.7776000000000001</v>
      </c>
      <c r="AJ632" s="62">
        <f t="shared" si="172"/>
        <v>0.2817114069428669</v>
      </c>
      <c r="AK632" s="62">
        <f t="shared" si="173"/>
        <v>0.768464859313684</v>
      </c>
      <c r="AL632" s="62">
        <f t="shared" si="174"/>
        <v>0.03153514068631602</v>
      </c>
      <c r="AM632" s="62">
        <f t="shared" si="179"/>
        <v>0.7776000000000001</v>
      </c>
      <c r="AN632" s="62">
        <f t="shared" si="180"/>
        <v>0.7782391824484975</v>
      </c>
      <c r="AO632" s="62">
        <f t="shared" si="175"/>
        <v>0.47823918244849756</v>
      </c>
      <c r="AP632" s="62">
        <f t="shared" si="181"/>
        <v>0.040532239577120946</v>
      </c>
      <c r="AQ632" s="62">
        <f t="shared" si="182"/>
        <v>0.019378797984410383</v>
      </c>
      <c r="AR632" s="62">
        <f t="shared" si="183"/>
        <v>0.47784639563115544</v>
      </c>
      <c r="AS632" s="139">
        <f t="shared" si="176"/>
        <v>0.49050000000000005</v>
      </c>
      <c r="AT632" s="62">
        <f t="shared" si="184"/>
        <v>0.5098787979844104</v>
      </c>
      <c r="AU632" s="62">
        <f t="shared" si="185"/>
        <v>-0.02067785445911534</v>
      </c>
      <c r="AV632" s="62">
        <f t="shared" si="186"/>
        <v>0.4571685411720401</v>
      </c>
      <c r="AW632" s="13">
        <f t="shared" si="178"/>
        <v>3.4290596572567416</v>
      </c>
      <c r="AX632" s="98">
        <f t="shared" si="177"/>
        <v>1.8323347900590783</v>
      </c>
    </row>
    <row r="633" spans="32:50" ht="12.75">
      <c r="AF633" s="98"/>
      <c r="AG633" s="94">
        <v>598</v>
      </c>
      <c r="AH633" s="62">
        <f t="shared" si="170"/>
        <v>0.22160000000000002</v>
      </c>
      <c r="AI633" s="62">
        <f t="shared" si="171"/>
        <v>0.7784</v>
      </c>
      <c r="AJ633" s="62">
        <f t="shared" si="172"/>
        <v>0.28067052698952055</v>
      </c>
      <c r="AK633" s="62">
        <f t="shared" si="173"/>
        <v>0.7686959346841897</v>
      </c>
      <c r="AL633" s="62">
        <f t="shared" si="174"/>
        <v>0.031304065315810314</v>
      </c>
      <c r="AM633" s="62">
        <f t="shared" si="179"/>
        <v>0.7784</v>
      </c>
      <c r="AN633" s="62">
        <f t="shared" si="180"/>
        <v>0.7790292064520409</v>
      </c>
      <c r="AO633" s="62">
        <f t="shared" si="175"/>
        <v>0.4790292064520409</v>
      </c>
      <c r="AP633" s="62">
        <f t="shared" si="181"/>
        <v>0.0401942516035371</v>
      </c>
      <c r="AQ633" s="62">
        <f t="shared" si="182"/>
        <v>0.019249036419636004</v>
      </c>
      <c r="AR633" s="62">
        <f t="shared" si="183"/>
        <v>0.4786423040549044</v>
      </c>
      <c r="AS633" s="139">
        <f t="shared" si="176"/>
        <v>0.49050000000000005</v>
      </c>
      <c r="AT633" s="62">
        <f t="shared" si="184"/>
        <v>0.5097490364196361</v>
      </c>
      <c r="AU633" s="62">
        <f t="shared" si="185"/>
        <v>-0.020500022007646015</v>
      </c>
      <c r="AV633" s="62">
        <f t="shared" si="186"/>
        <v>0.4581422820472584</v>
      </c>
      <c r="AW633" s="13">
        <f t="shared" si="178"/>
        <v>3.430945122092952</v>
      </c>
      <c r="AX633" s="98">
        <f t="shared" si="177"/>
        <v>1.8313278363795877</v>
      </c>
    </row>
    <row r="634" spans="32:50" ht="12.75">
      <c r="AF634" s="98"/>
      <c r="AG634" s="94">
        <v>599</v>
      </c>
      <c r="AH634" s="62">
        <f t="shared" si="170"/>
        <v>0.2208</v>
      </c>
      <c r="AI634" s="62">
        <f t="shared" si="171"/>
        <v>0.7792</v>
      </c>
      <c r="AJ634" s="62">
        <f t="shared" si="172"/>
        <v>0.27962995927462153</v>
      </c>
      <c r="AK634" s="62">
        <f t="shared" si="173"/>
        <v>0.7689261082834944</v>
      </c>
      <c r="AL634" s="62">
        <f t="shared" si="174"/>
        <v>0.031073891716505653</v>
      </c>
      <c r="AM634" s="62">
        <f t="shared" si="179"/>
        <v>0.7792</v>
      </c>
      <c r="AN634" s="62">
        <f t="shared" si="180"/>
        <v>0.779819355201196</v>
      </c>
      <c r="AO634" s="62">
        <f t="shared" si="175"/>
        <v>0.47981935520119606</v>
      </c>
      <c r="AP634" s="62">
        <f t="shared" si="181"/>
        <v>0.03985810395657083</v>
      </c>
      <c r="AQ634" s="62">
        <f t="shared" si="182"/>
        <v>0.019119626343666138</v>
      </c>
      <c r="AR634" s="62">
        <f t="shared" si="183"/>
        <v>0.4794382687209795</v>
      </c>
      <c r="AS634" s="139">
        <f t="shared" si="176"/>
        <v>0.49050000000000005</v>
      </c>
      <c r="AT634" s="62">
        <f t="shared" si="184"/>
        <v>0.5096196263436662</v>
      </c>
      <c r="AU634" s="62">
        <f t="shared" si="185"/>
        <v>-0.020323235479477866</v>
      </c>
      <c r="AV634" s="62">
        <f t="shared" si="186"/>
        <v>0.45911503324150166</v>
      </c>
      <c r="AW634" s="13">
        <f t="shared" si="178"/>
        <v>3.4328219830015936</v>
      </c>
      <c r="AX634" s="98">
        <f t="shared" si="177"/>
        <v>1.830326576295602</v>
      </c>
    </row>
    <row r="635" spans="32:50" ht="12.75">
      <c r="AF635" s="98"/>
      <c r="AG635" s="94">
        <v>600</v>
      </c>
      <c r="AH635" s="62">
        <f t="shared" si="170"/>
        <v>0.21999999999999997</v>
      </c>
      <c r="AI635" s="62">
        <f t="shared" si="171"/>
        <v>0.78</v>
      </c>
      <c r="AJ635" s="62">
        <f t="shared" si="172"/>
        <v>0.27858970239165054</v>
      </c>
      <c r="AK635" s="62">
        <f t="shared" si="173"/>
        <v>0.7691553809211764</v>
      </c>
      <c r="AL635" s="62">
        <f t="shared" si="174"/>
        <v>0.030844619078823632</v>
      </c>
      <c r="AM635" s="62">
        <f t="shared" si="179"/>
        <v>0.78</v>
      </c>
      <c r="AN635" s="62">
        <f t="shared" si="180"/>
        <v>0.7806096274874643</v>
      </c>
      <c r="AO635" s="62">
        <f t="shared" si="175"/>
        <v>0.48060962748746433</v>
      </c>
      <c r="AP635" s="62">
        <f t="shared" si="181"/>
        <v>0.03952379013394521</v>
      </c>
      <c r="AQ635" s="62">
        <f t="shared" si="182"/>
        <v>0.018990568862416728</v>
      </c>
      <c r="AR635" s="62">
        <f t="shared" si="183"/>
        <v>0.480234288996445</v>
      </c>
      <c r="AS635" s="139">
        <f t="shared" si="176"/>
        <v>0.49050000000000005</v>
      </c>
      <c r="AT635" s="62">
        <f t="shared" si="184"/>
        <v>0.5094905688624167</v>
      </c>
      <c r="AU635" s="62">
        <f t="shared" si="185"/>
        <v>-0.02014749041130052</v>
      </c>
      <c r="AV635" s="62">
        <f t="shared" si="186"/>
        <v>0.46008679858514445</v>
      </c>
      <c r="AW635" s="13">
        <f t="shared" si="178"/>
        <v>3.434690291659364</v>
      </c>
      <c r="AX635" s="98">
        <f t="shared" si="177"/>
        <v>1.8293309654257242</v>
      </c>
    </row>
    <row r="636" spans="32:50" ht="12.75">
      <c r="AF636" s="98"/>
      <c r="AG636" s="94">
        <v>601</v>
      </c>
      <c r="AH636" s="62">
        <f t="shared" si="170"/>
        <v>0.21920000000000006</v>
      </c>
      <c r="AI636" s="62">
        <f t="shared" si="171"/>
        <v>0.7807999999999999</v>
      </c>
      <c r="AJ636" s="62">
        <f t="shared" si="172"/>
        <v>0.27754975493753253</v>
      </c>
      <c r="AK636" s="62">
        <f t="shared" si="173"/>
        <v>0.7693837534026827</v>
      </c>
      <c r="AL636" s="62">
        <f t="shared" si="174"/>
        <v>0.03061624659731732</v>
      </c>
      <c r="AM636" s="62">
        <f aca="true" t="shared" si="187" ref="AM636:AM699">$AC$38-$AC$53*SIN(AJ636)</f>
        <v>0.7807999999999999</v>
      </c>
      <c r="AN636" s="62">
        <f aca="true" t="shared" si="188" ref="AN636:AN699">SQRT(AL636^2+AM636^2)</f>
        <v>0.7814000221114071</v>
      </c>
      <c r="AO636" s="62">
        <f t="shared" si="175"/>
        <v>0.48140002211140714</v>
      </c>
      <c r="AP636" s="62">
        <f aca="true" t="shared" si="189" ref="AP636:AP699">ASIN(AL636/AN636)</f>
        <v>0.03919130366224474</v>
      </c>
      <c r="AQ636" s="62">
        <f aca="true" t="shared" si="190" ref="AQ636:AQ699">AO636*SIN(AP636)</f>
        <v>0.01886186507787877</v>
      </c>
      <c r="AR636" s="62">
        <f aca="true" t="shared" si="191" ref="AR636:AR699">AO636*COS(AP636)</f>
        <v>0.48103036425432355</v>
      </c>
      <c r="AS636" s="139">
        <f t="shared" si="176"/>
        <v>0.49050000000000005</v>
      </c>
      <c r="AT636" s="62">
        <f aca="true" t="shared" si="192" ref="AT636:AT699">AS636+AQ636</f>
        <v>0.5093618650778788</v>
      </c>
      <c r="AU636" s="62">
        <f aca="true" t="shared" si="193" ref="AU636:AU699">-AT636*TAN(AP636)</f>
        <v>-0.01997278236231277</v>
      </c>
      <c r="AV636" s="62">
        <f aca="true" t="shared" si="194" ref="AV636:AV699">AR636+AU636</f>
        <v>0.4610575818920108</v>
      </c>
      <c r="AW636" s="13">
        <f t="shared" si="178"/>
        <v>3.4365500993508937</v>
      </c>
      <c r="AX636" s="98">
        <f t="shared" si="177"/>
        <v>1.8283409598382907</v>
      </c>
    </row>
    <row r="637" spans="32:50" ht="12.75">
      <c r="AF637" s="98"/>
      <c r="AG637" s="94">
        <v>602</v>
      </c>
      <c r="AH637" s="62">
        <f t="shared" si="170"/>
        <v>0.21839999999999993</v>
      </c>
      <c r="AI637" s="62">
        <f t="shared" si="171"/>
        <v>0.7816000000000001</v>
      </c>
      <c r="AJ637" s="62">
        <f t="shared" si="172"/>
        <v>0.2765101155126154</v>
      </c>
      <c r="AK637" s="62">
        <f t="shared" si="173"/>
        <v>0.7696112265293432</v>
      </c>
      <c r="AL637" s="62">
        <f t="shared" si="174"/>
        <v>0.030388773470656827</v>
      </c>
      <c r="AM637" s="62">
        <f t="shared" si="187"/>
        <v>0.7816000000000001</v>
      </c>
      <c r="AN637" s="62">
        <f t="shared" si="188"/>
        <v>0.7821905378825872</v>
      </c>
      <c r="AO637" s="62">
        <f t="shared" si="175"/>
        <v>0.4821905378825872</v>
      </c>
      <c r="AP637" s="62">
        <f t="shared" si="189"/>
        <v>0.0388606380967908</v>
      </c>
      <c r="AQ637" s="62">
        <f t="shared" si="190"/>
        <v>0.01873351608813205</v>
      </c>
      <c r="AR637" s="62">
        <f t="shared" si="191"/>
        <v>0.4818264938735462</v>
      </c>
      <c r="AS637" s="139">
        <f t="shared" si="176"/>
        <v>0.49050000000000005</v>
      </c>
      <c r="AT637" s="62">
        <f t="shared" si="192"/>
        <v>0.509233516088132</v>
      </c>
      <c r="AU637" s="62">
        <f t="shared" si="193"/>
        <v>-0.019799106914109927</v>
      </c>
      <c r="AV637" s="62">
        <f t="shared" si="194"/>
        <v>0.4620273869594363</v>
      </c>
      <c r="AW637" s="13">
        <f t="shared" si="178"/>
        <v>3.4384014569724166</v>
      </c>
      <c r="AX637" s="98">
        <f t="shared" si="177"/>
        <v>1.8273565160457035</v>
      </c>
    </row>
    <row r="638" spans="32:50" ht="12.75">
      <c r="AF638" s="98"/>
      <c r="AG638" s="94">
        <v>603</v>
      </c>
      <c r="AH638" s="62">
        <f t="shared" si="170"/>
        <v>0.21760000000000002</v>
      </c>
      <c r="AI638" s="62">
        <f t="shared" si="171"/>
        <v>0.7824</v>
      </c>
      <c r="AJ638" s="62">
        <f t="shared" si="172"/>
        <v>0.27547078272065084</v>
      </c>
      <c r="AK638" s="62">
        <f t="shared" si="173"/>
        <v>0.7698378010983873</v>
      </c>
      <c r="AL638" s="62">
        <f t="shared" si="174"/>
        <v>0.030162198901612758</v>
      </c>
      <c r="AM638" s="62">
        <f t="shared" si="187"/>
        <v>0.7824</v>
      </c>
      <c r="AN638" s="62">
        <f t="shared" si="188"/>
        <v>0.7829811736195069</v>
      </c>
      <c r="AO638" s="62">
        <f t="shared" si="175"/>
        <v>0.48298117361950693</v>
      </c>
      <c r="AP638" s="62">
        <f t="shared" si="189"/>
        <v>0.03853178702151475</v>
      </c>
      <c r="AQ638" s="62">
        <f t="shared" si="190"/>
        <v>0.018605522987357556</v>
      </c>
      <c r="AR638" s="62">
        <f t="shared" si="191"/>
        <v>0.48262267723889973</v>
      </c>
      <c r="AS638" s="139">
        <f t="shared" si="176"/>
        <v>0.49050000000000005</v>
      </c>
      <c r="AT638" s="62">
        <f t="shared" si="192"/>
        <v>0.5091055229873576</v>
      </c>
      <c r="AU638" s="62">
        <f t="shared" si="193"/>
        <v>-0.01962645967057038</v>
      </c>
      <c r="AV638" s="62">
        <f t="shared" si="194"/>
        <v>0.46299621756832937</v>
      </c>
      <c r="AW638" s="13">
        <f t="shared" si="178"/>
        <v>3.4402444150353975</v>
      </c>
      <c r="AX638" s="98">
        <f t="shared" si="177"/>
        <v>1.826377590998847</v>
      </c>
    </row>
    <row r="639" spans="32:50" ht="12.75">
      <c r="AF639" s="98"/>
      <c r="AG639" s="94">
        <v>604</v>
      </c>
      <c r="AH639" s="62">
        <f t="shared" si="170"/>
        <v>0.2168</v>
      </c>
      <c r="AI639" s="62">
        <f t="shared" si="171"/>
        <v>0.7832</v>
      </c>
      <c r="AJ639" s="62">
        <f t="shared" si="172"/>
        <v>0.27443175516877166</v>
      </c>
      <c r="AK639" s="62">
        <f t="shared" si="173"/>
        <v>0.7700634779029584</v>
      </c>
      <c r="AL639" s="62">
        <f t="shared" si="174"/>
        <v>0.029936522097041673</v>
      </c>
      <c r="AM639" s="62">
        <f t="shared" si="187"/>
        <v>0.7832</v>
      </c>
      <c r="AN639" s="62">
        <f t="shared" si="188"/>
        <v>0.7837719281495521</v>
      </c>
      <c r="AO639" s="62">
        <f t="shared" si="175"/>
        <v>0.4837719281495521</v>
      </c>
      <c r="AP639" s="62">
        <f t="shared" si="189"/>
        <v>0.03820474404883367</v>
      </c>
      <c r="AQ639" s="62">
        <f t="shared" si="190"/>
        <v>0.018477886865851258</v>
      </c>
      <c r="AR639" s="62">
        <f t="shared" si="191"/>
        <v>0.4834189137409791</v>
      </c>
      <c r="AS639" s="139">
        <f t="shared" si="176"/>
        <v>0.49050000000000005</v>
      </c>
      <c r="AT639" s="62">
        <f t="shared" si="192"/>
        <v>0.5089778868658513</v>
      </c>
      <c r="AU639" s="62">
        <f t="shared" si="193"/>
        <v>-0.019454836257744045</v>
      </c>
      <c r="AV639" s="62">
        <f t="shared" si="194"/>
        <v>0.4639640774832351</v>
      </c>
      <c r="AW639" s="13">
        <f t="shared" si="178"/>
        <v>3.442079023670123</v>
      </c>
      <c r="AX639" s="98">
        <f t="shared" si="177"/>
        <v>1.8254041420815867</v>
      </c>
    </row>
    <row r="640" spans="32:50" ht="12.75">
      <c r="AF640" s="98"/>
      <c r="AG640" s="94">
        <v>605</v>
      </c>
      <c r="AH640" s="62">
        <f t="shared" si="170"/>
        <v>0.21599999999999997</v>
      </c>
      <c r="AI640" s="62">
        <f t="shared" si="171"/>
        <v>0.784</v>
      </c>
      <c r="AJ640" s="62">
        <f t="shared" si="172"/>
        <v>0.2733930314674732</v>
      </c>
      <c r="AK640" s="62">
        <f t="shared" si="173"/>
        <v>0.7702882577321298</v>
      </c>
      <c r="AL640" s="62">
        <f t="shared" si="174"/>
        <v>0.02971174226787021</v>
      </c>
      <c r="AM640" s="62">
        <f t="shared" si="187"/>
        <v>0.784</v>
      </c>
      <c r="AN640" s="62">
        <f t="shared" si="188"/>
        <v>0.7845628003089316</v>
      </c>
      <c r="AO640" s="62">
        <f t="shared" si="175"/>
        <v>0.48456280030893156</v>
      </c>
      <c r="AP640" s="62">
        <f t="shared" si="189"/>
        <v>0.03787950281952491</v>
      </c>
      <c r="AQ640" s="62">
        <f t="shared" si="190"/>
        <v>0.018350608810037073</v>
      </c>
      <c r="AR640" s="62">
        <f t="shared" si="191"/>
        <v>0.48421520277613594</v>
      </c>
      <c r="AS640" s="139">
        <f t="shared" si="176"/>
        <v>0.49050000000000005</v>
      </c>
      <c r="AT640" s="62">
        <f t="shared" si="192"/>
        <v>0.5088506088100371</v>
      </c>
      <c r="AU640" s="62">
        <f t="shared" si="193"/>
        <v>-0.01928423232374065</v>
      </c>
      <c r="AV640" s="62">
        <f t="shared" si="194"/>
        <v>0.4649309704523953</v>
      </c>
      <c r="AW640" s="13">
        <f t="shared" si="178"/>
        <v>3.443905332629241</v>
      </c>
      <c r="AX640" s="98">
        <f t="shared" si="177"/>
        <v>1.824436127105359</v>
      </c>
    </row>
    <row r="641" spans="32:50" ht="12.75">
      <c r="AF641" s="98"/>
      <c r="AG641" s="94">
        <v>606</v>
      </c>
      <c r="AH641" s="62">
        <f t="shared" si="170"/>
        <v>0.21520000000000006</v>
      </c>
      <c r="AI641" s="62">
        <f t="shared" si="171"/>
        <v>0.7847999999999999</v>
      </c>
      <c r="AJ641" s="62">
        <f t="shared" si="172"/>
        <v>0.27235461023059176</v>
      </c>
      <c r="AK641" s="62">
        <f t="shared" si="173"/>
        <v>0.7705121413709196</v>
      </c>
      <c r="AL641" s="62">
        <f t="shared" si="174"/>
        <v>0.029487858629080432</v>
      </c>
      <c r="AM641" s="62">
        <f t="shared" si="187"/>
        <v>0.7847999999999999</v>
      </c>
      <c r="AN641" s="62">
        <f t="shared" si="188"/>
        <v>0.7853537889426195</v>
      </c>
      <c r="AO641" s="62">
        <f t="shared" si="175"/>
        <v>0.48535378894261955</v>
      </c>
      <c r="AP641" s="62">
        <f t="shared" si="189"/>
        <v>0.037556057002602304</v>
      </c>
      <c r="AQ641" s="62">
        <f t="shared" si="190"/>
        <v>0.01822368990248061</v>
      </c>
      <c r="AR641" s="62">
        <f t="shared" si="191"/>
        <v>0.4850115437464299</v>
      </c>
      <c r="AS641" s="139">
        <f t="shared" si="176"/>
        <v>0.49050000000000005</v>
      </c>
      <c r="AT641" s="62">
        <f t="shared" si="192"/>
        <v>0.5087236899024806</v>
      </c>
      <c r="AU641" s="62">
        <f t="shared" si="193"/>
        <v>-0.019114643538619393</v>
      </c>
      <c r="AV641" s="62">
        <f t="shared" si="194"/>
        <v>0.4658969002078105</v>
      </c>
      <c r="AW641" s="13">
        <f t="shared" si="178"/>
        <v>3.4457233912912697</v>
      </c>
      <c r="AX641" s="98">
        <f t="shared" si="177"/>
        <v>1.823473504303835</v>
      </c>
    </row>
    <row r="642" spans="32:50" ht="12.75">
      <c r="AF642" s="98"/>
      <c r="AG642" s="94">
        <v>607</v>
      </c>
      <c r="AH642" s="62">
        <f t="shared" si="170"/>
        <v>0.21439999999999992</v>
      </c>
      <c r="AI642" s="62">
        <f t="shared" si="171"/>
        <v>0.7856000000000001</v>
      </c>
      <c r="AJ642" s="62">
        <f t="shared" si="172"/>
        <v>0.2713164900752843</v>
      </c>
      <c r="AK642" s="62">
        <f t="shared" si="173"/>
        <v>0.7707351296003058</v>
      </c>
      <c r="AL642" s="62">
        <f t="shared" si="174"/>
        <v>0.029264870399694276</v>
      </c>
      <c r="AM642" s="62">
        <f t="shared" si="187"/>
        <v>0.7856000000000001</v>
      </c>
      <c r="AN642" s="62">
        <f t="shared" si="188"/>
        <v>0.7861448929042986</v>
      </c>
      <c r="AO642" s="62">
        <f t="shared" si="175"/>
        <v>0.4861448929042986</v>
      </c>
      <c r="AP642" s="62">
        <f t="shared" si="189"/>
        <v>0.0372344002951916</v>
      </c>
      <c r="AQ642" s="62">
        <f t="shared" si="190"/>
        <v>0.018097131221902468</v>
      </c>
      <c r="AR642" s="62">
        <f t="shared" si="191"/>
        <v>0.4858079360595802</v>
      </c>
      <c r="AS642" s="139">
        <f t="shared" si="176"/>
        <v>0.49050000000000005</v>
      </c>
      <c r="AT642" s="62">
        <f t="shared" si="192"/>
        <v>0.5085971312219025</v>
      </c>
      <c r="AU642" s="62">
        <f t="shared" si="193"/>
        <v>-0.018946065594278617</v>
      </c>
      <c r="AV642" s="62">
        <f t="shared" si="194"/>
        <v>0.4668618704653016</v>
      </c>
      <c r="AW642" s="13">
        <f t="shared" si="178"/>
        <v>3.4475332486640546</v>
      </c>
      <c r="AX642" s="98">
        <f t="shared" si="177"/>
        <v>1.8225162323276702</v>
      </c>
    </row>
    <row r="643" spans="32:50" ht="12.75">
      <c r="AF643" s="98"/>
      <c r="AG643" s="94">
        <v>608</v>
      </c>
      <c r="AH643" s="62">
        <f t="shared" si="170"/>
        <v>0.2136</v>
      </c>
      <c r="AI643" s="62">
        <f t="shared" si="171"/>
        <v>0.7864</v>
      </c>
      <c r="AJ643" s="62">
        <f t="shared" si="172"/>
        <v>0.27027866962200975</v>
      </c>
      <c r="AK643" s="62">
        <f t="shared" si="173"/>
        <v>0.7709572231972408</v>
      </c>
      <c r="AL643" s="62">
        <f t="shared" si="174"/>
        <v>0.02904277680275924</v>
      </c>
      <c r="AM643" s="62">
        <f t="shared" si="187"/>
        <v>0.7864</v>
      </c>
      <c r="AN643" s="62">
        <f t="shared" si="188"/>
        <v>0.786936111056301</v>
      </c>
      <c r="AO643" s="62">
        <f t="shared" si="175"/>
        <v>0.486936111056301</v>
      </c>
      <c r="AP643" s="62">
        <f t="shared" si="189"/>
        <v>0.036914526422407674</v>
      </c>
      <c r="AQ643" s="62">
        <f t="shared" si="190"/>
        <v>0.0179709338431922</v>
      </c>
      <c r="AR643" s="62">
        <f t="shared" si="191"/>
        <v>0.4866043791289161</v>
      </c>
      <c r="AS643" s="139">
        <f t="shared" si="176"/>
        <v>0.49050000000000005</v>
      </c>
      <c r="AT643" s="62">
        <f t="shared" si="192"/>
        <v>0.5084709338431922</v>
      </c>
      <c r="AU643" s="62">
        <f t="shared" si="193"/>
        <v>-0.018778494204346886</v>
      </c>
      <c r="AV643" s="62">
        <f t="shared" si="194"/>
        <v>0.46782588492456917</v>
      </c>
      <c r="AW643" s="13">
        <f t="shared" si="178"/>
        <v>3.4493349533881954</v>
      </c>
      <c r="AX643" s="98">
        <f t="shared" si="177"/>
        <v>1.8215642702393313</v>
      </c>
    </row>
    <row r="644" spans="32:50" ht="12.75">
      <c r="AF644" s="98"/>
      <c r="AG644" s="94">
        <v>609</v>
      </c>
      <c r="AH644" s="62">
        <f t="shared" si="170"/>
        <v>0.2128</v>
      </c>
      <c r="AI644" s="62">
        <f t="shared" si="171"/>
        <v>0.7872</v>
      </c>
      <c r="AJ644" s="62">
        <f t="shared" si="172"/>
        <v>0.2692411474945066</v>
      </c>
      <c r="AK644" s="62">
        <f t="shared" si="173"/>
        <v>0.771178422934667</v>
      </c>
      <c r="AL644" s="62">
        <f t="shared" si="174"/>
        <v>0.02882157706533306</v>
      </c>
      <c r="AM644" s="62">
        <f t="shared" si="187"/>
        <v>0.7872</v>
      </c>
      <c r="AN644" s="62">
        <f t="shared" si="188"/>
        <v>0.7877274422695536</v>
      </c>
      <c r="AO644" s="62">
        <f t="shared" si="175"/>
        <v>0.4877274422695536</v>
      </c>
      <c r="AP644" s="62">
        <f t="shared" si="189"/>
        <v>0.03659642913723079</v>
      </c>
      <c r="AQ644" s="62">
        <f t="shared" si="190"/>
        <v>0.01784509883742188</v>
      </c>
      <c r="AR644" s="62">
        <f t="shared" si="191"/>
        <v>0.4874008723733303</v>
      </c>
      <c r="AS644" s="139">
        <f t="shared" si="176"/>
        <v>0.49050000000000005</v>
      </c>
      <c r="AT644" s="62">
        <f t="shared" si="192"/>
        <v>0.508345098837422</v>
      </c>
      <c r="AU644" s="62">
        <f t="shared" si="193"/>
        <v>-0.018611925104074074</v>
      </c>
      <c r="AV644" s="62">
        <f t="shared" si="194"/>
        <v>0.46878894726925624</v>
      </c>
      <c r="AW644" s="13">
        <f t="shared" si="178"/>
        <v>3.451128553740426</v>
      </c>
      <c r="AX644" s="98">
        <f t="shared" si="177"/>
        <v>1.8206175775080011</v>
      </c>
    </row>
    <row r="645" spans="32:50" ht="12.75">
      <c r="AF645" s="98"/>
      <c r="AG645" s="94">
        <v>610</v>
      </c>
      <c r="AH645" s="62">
        <f t="shared" si="170"/>
        <v>0.21199999999999997</v>
      </c>
      <c r="AI645" s="62">
        <f t="shared" si="171"/>
        <v>0.788</v>
      </c>
      <c r="AJ645" s="62">
        <f t="shared" si="172"/>
        <v>0.26820392231977525</v>
      </c>
      <c r="AK645" s="62">
        <f t="shared" si="173"/>
        <v>0.7713987295815311</v>
      </c>
      <c r="AL645" s="62">
        <f t="shared" si="174"/>
        <v>0.028601270418468938</v>
      </c>
      <c r="AM645" s="62">
        <f t="shared" si="187"/>
        <v>0.788</v>
      </c>
      <c r="AN645" s="62">
        <f t="shared" si="188"/>
        <v>0.7885188854235201</v>
      </c>
      <c r="AO645" s="62">
        <f t="shared" si="175"/>
        <v>0.4885188854235201</v>
      </c>
      <c r="AP645" s="62">
        <f t="shared" si="189"/>
        <v>0.03628010222038386</v>
      </c>
      <c r="AQ645" s="62">
        <f t="shared" si="190"/>
        <v>0.01771962727185986</v>
      </c>
      <c r="AR645" s="62">
        <f t="shared" si="191"/>
        <v>0.4881974152172303</v>
      </c>
      <c r="AS645" s="139">
        <f t="shared" si="176"/>
        <v>0.49050000000000005</v>
      </c>
      <c r="AT645" s="62">
        <f t="shared" si="192"/>
        <v>0.5082196272718599</v>
      </c>
      <c r="AU645" s="62">
        <f t="shared" si="193"/>
        <v>-0.018446354050223296</v>
      </c>
      <c r="AV645" s="62">
        <f t="shared" si="194"/>
        <v>0.46975106116700704</v>
      </c>
      <c r="AW645" s="13">
        <f t="shared" si="178"/>
        <v>3.452914097636962</v>
      </c>
      <c r="AX645" s="98">
        <f t="shared" si="177"/>
        <v>1.8196761140045592</v>
      </c>
    </row>
    <row r="646" spans="32:50" ht="12.75">
      <c r="AF646" s="98"/>
      <c r="AG646" s="94">
        <v>611</v>
      </c>
      <c r="AH646" s="62">
        <f t="shared" si="170"/>
        <v>0.21120000000000005</v>
      </c>
      <c r="AI646" s="62">
        <f t="shared" si="171"/>
        <v>0.7888</v>
      </c>
      <c r="AJ646" s="62">
        <f t="shared" si="172"/>
        <v>0.26716699272805683</v>
      </c>
      <c r="AK646" s="62">
        <f t="shared" si="173"/>
        <v>0.7716181439027987</v>
      </c>
      <c r="AL646" s="62">
        <f t="shared" si="174"/>
        <v>0.02838185609720134</v>
      </c>
      <c r="AM646" s="62">
        <f t="shared" si="187"/>
        <v>0.7888</v>
      </c>
      <c r="AN646" s="62">
        <f t="shared" si="188"/>
        <v>0.7893104394061453</v>
      </c>
      <c r="AO646" s="62">
        <f t="shared" si="175"/>
        <v>0.4893104394061453</v>
      </c>
      <c r="AP646" s="62">
        <f t="shared" si="189"/>
        <v>0.035965539480210675</v>
      </c>
      <c r="AQ646" s="62">
        <f t="shared" si="190"/>
        <v>0.01759452020998501</v>
      </c>
      <c r="AR646" s="62">
        <f t="shared" si="191"/>
        <v>0.4889940070904913</v>
      </c>
      <c r="AS646" s="139">
        <f t="shared" si="176"/>
        <v>0.49050000000000005</v>
      </c>
      <c r="AT646" s="62">
        <f t="shared" si="192"/>
        <v>0.508094520209985</v>
      </c>
      <c r="AU646" s="62">
        <f t="shared" si="193"/>
        <v>-0.01828177682096394</v>
      </c>
      <c r="AV646" s="62">
        <f t="shared" si="194"/>
        <v>0.47071223026952735</v>
      </c>
      <c r="AW646" s="13">
        <f t="shared" si="178"/>
        <v>3.454691632636802</v>
      </c>
      <c r="AX646" s="98">
        <f t="shared" si="177"/>
        <v>1.8187398399966395</v>
      </c>
    </row>
    <row r="647" spans="32:50" ht="12.75">
      <c r="AF647" s="98"/>
      <c r="AG647" s="94">
        <v>612</v>
      </c>
      <c r="AH647" s="62">
        <f t="shared" si="170"/>
        <v>0.21039999999999992</v>
      </c>
      <c r="AI647" s="62">
        <f t="shared" si="171"/>
        <v>0.7896000000000001</v>
      </c>
      <c r="AJ647" s="62">
        <f t="shared" si="172"/>
        <v>0.2661303573528134</v>
      </c>
      <c r="AK647" s="62">
        <f t="shared" si="173"/>
        <v>0.7718366666594689</v>
      </c>
      <c r="AL647" s="62">
        <f t="shared" si="174"/>
        <v>0.028163333340531116</v>
      </c>
      <c r="AM647" s="62">
        <f t="shared" si="187"/>
        <v>0.7896000000000001</v>
      </c>
      <c r="AN647" s="62">
        <f t="shared" si="188"/>
        <v>0.7901021031138001</v>
      </c>
      <c r="AO647" s="62">
        <f t="shared" si="175"/>
        <v>0.49010210311380015</v>
      </c>
      <c r="AP647" s="62">
        <f t="shared" si="189"/>
        <v>0.035652734752553566</v>
      </c>
      <c r="AQ647" s="62">
        <f t="shared" si="190"/>
        <v>0.01746977871150059</v>
      </c>
      <c r="AR647" s="62">
        <f t="shared" si="191"/>
        <v>0.48979064742841016</v>
      </c>
      <c r="AS647" s="139">
        <f t="shared" si="176"/>
        <v>0.49050000000000005</v>
      </c>
      <c r="AT647" s="62">
        <f t="shared" si="192"/>
        <v>0.5079697787115006</v>
      </c>
      <c r="AU647" s="62">
        <f t="shared" si="193"/>
        <v>-0.01811818921576471</v>
      </c>
      <c r="AV647" s="62">
        <f t="shared" si="194"/>
        <v>0.4716724582126455</v>
      </c>
      <c r="AW647" s="13">
        <f t="shared" si="178"/>
        <v>3.456461205945001</v>
      </c>
      <c r="AX647" s="98">
        <f t="shared" si="177"/>
        <v>1.8178087161437575</v>
      </c>
    </row>
    <row r="648" spans="32:50" ht="12.75">
      <c r="AF648" s="98"/>
      <c r="AG648" s="94">
        <v>613</v>
      </c>
      <c r="AH648" s="62">
        <f t="shared" si="170"/>
        <v>0.2096</v>
      </c>
      <c r="AI648" s="62">
        <f t="shared" si="171"/>
        <v>0.7904</v>
      </c>
      <c r="AJ648" s="62">
        <f t="shared" si="172"/>
        <v>0.2650940148307097</v>
      </c>
      <c r="AK648" s="62">
        <f t="shared" si="173"/>
        <v>0.7720542986085888</v>
      </c>
      <c r="AL648" s="62">
        <f t="shared" si="174"/>
        <v>0.02794570139141128</v>
      </c>
      <c r="AM648" s="62">
        <f t="shared" si="187"/>
        <v>0.7904</v>
      </c>
      <c r="AN648" s="62">
        <f t="shared" si="188"/>
        <v>0.790893875451225</v>
      </c>
      <c r="AO648" s="62">
        <f t="shared" si="175"/>
        <v>0.49089387545122504</v>
      </c>
      <c r="AP648" s="62">
        <f t="shared" si="189"/>
        <v>0.035341681900632284</v>
      </c>
      <c r="AQ648" s="62">
        <f t="shared" si="190"/>
        <v>0.01734540383234842</v>
      </c>
      <c r="AR648" s="62">
        <f t="shared" si="191"/>
        <v>0.4905873356716575</v>
      </c>
      <c r="AS648" s="139">
        <f t="shared" si="176"/>
        <v>0.49050000000000005</v>
      </c>
      <c r="AT648" s="62">
        <f t="shared" si="192"/>
        <v>0.5078454038323484</v>
      </c>
      <c r="AU648" s="62">
        <f t="shared" si="193"/>
        <v>-0.01795558705528781</v>
      </c>
      <c r="AV648" s="62">
        <f t="shared" si="194"/>
        <v>0.4726317486163697</v>
      </c>
      <c r="AW648" s="13">
        <f t="shared" si="178"/>
        <v>3.4582228644158937</v>
      </c>
      <c r="AX648" s="98">
        <f t="shared" si="177"/>
        <v>1.8168827034925175</v>
      </c>
    </row>
    <row r="649" spans="32:50" ht="12.75">
      <c r="AF649" s="98"/>
      <c r="AG649" s="94">
        <v>614</v>
      </c>
      <c r="AH649" s="62">
        <f t="shared" si="170"/>
        <v>0.20879999999999999</v>
      </c>
      <c r="AI649" s="62">
        <f t="shared" si="171"/>
        <v>0.7912</v>
      </c>
      <c r="AJ649" s="62">
        <f t="shared" si="172"/>
        <v>0.2640579638015917</v>
      </c>
      <c r="AK649" s="62">
        <f t="shared" si="173"/>
        <v>0.7722710405032679</v>
      </c>
      <c r="AL649" s="62">
        <f t="shared" si="174"/>
        <v>0.027728959496732153</v>
      </c>
      <c r="AM649" s="62">
        <f t="shared" si="187"/>
        <v>0.7912</v>
      </c>
      <c r="AN649" s="62">
        <f t="shared" si="188"/>
        <v>0.7916857553314771</v>
      </c>
      <c r="AO649" s="62">
        <f t="shared" si="175"/>
        <v>0.4916857553314771</v>
      </c>
      <c r="AP649" s="62">
        <f t="shared" si="189"/>
        <v>0.035032374814922156</v>
      </c>
      <c r="AQ649" s="62">
        <f t="shared" si="190"/>
        <v>0.01722139662472288</v>
      </c>
      <c r="AR649" s="62">
        <f t="shared" si="191"/>
        <v>0.49138407126623385</v>
      </c>
      <c r="AS649" s="139">
        <f t="shared" si="176"/>
        <v>0.49050000000000005</v>
      </c>
      <c r="AT649" s="62">
        <f t="shared" si="192"/>
        <v>0.5077213966247229</v>
      </c>
      <c r="AU649" s="62">
        <f t="shared" si="193"/>
        <v>-0.017793966181283143</v>
      </c>
      <c r="AV649" s="62">
        <f t="shared" si="194"/>
        <v>0.4735901050849507</v>
      </c>
      <c r="AW649" s="13">
        <f t="shared" si="178"/>
        <v>3.4599766545562973</v>
      </c>
      <c r="AX649" s="98">
        <f t="shared" si="177"/>
        <v>1.815961763471879</v>
      </c>
    </row>
    <row r="650" spans="32:50" ht="12.75">
      <c r="AF650" s="98"/>
      <c r="AG650" s="94">
        <v>615</v>
      </c>
      <c r="AH650" s="62">
        <f t="shared" si="170"/>
        <v>0.20799999999999996</v>
      </c>
      <c r="AI650" s="62">
        <f t="shared" si="171"/>
        <v>0.792</v>
      </c>
      <c r="AJ650" s="62">
        <f t="shared" si="172"/>
        <v>0.26302220290846884</v>
      </c>
      <c r="AK650" s="62">
        <f t="shared" si="173"/>
        <v>0.772486893092692</v>
      </c>
      <c r="AL650" s="62">
        <f t="shared" si="174"/>
        <v>0.027513106907308016</v>
      </c>
      <c r="AM650" s="62">
        <f t="shared" si="187"/>
        <v>0.792</v>
      </c>
      <c r="AN650" s="62">
        <f t="shared" si="188"/>
        <v>0.7924777416758738</v>
      </c>
      <c r="AO650" s="62">
        <f t="shared" si="175"/>
        <v>0.4924777416758738</v>
      </c>
      <c r="AP650" s="62">
        <f t="shared" si="189"/>
        <v>0.03472480741303474</v>
      </c>
      <c r="AQ650" s="62">
        <f t="shared" si="190"/>
        <v>0.017097758137085656</v>
      </c>
      <c r="AR650" s="62">
        <f t="shared" si="191"/>
        <v>0.4921808536634216</v>
      </c>
      <c r="AS650" s="139">
        <f t="shared" si="176"/>
        <v>0.49050000000000005</v>
      </c>
      <c r="AT650" s="62">
        <f t="shared" si="192"/>
        <v>0.5075977581370857</v>
      </c>
      <c r="AU650" s="62">
        <f t="shared" si="193"/>
        <v>-0.01763332245648424</v>
      </c>
      <c r="AV650" s="62">
        <f t="shared" si="194"/>
        <v>0.4745475312069374</v>
      </c>
      <c r="AW650" s="13">
        <f t="shared" si="178"/>
        <v>3.4617226225286597</v>
      </c>
      <c r="AX650" s="98">
        <f t="shared" si="177"/>
        <v>1.8150458578885078</v>
      </c>
    </row>
    <row r="651" spans="32:50" ht="12.75">
      <c r="AF651" s="98"/>
      <c r="AG651" s="94">
        <v>616</v>
      </c>
      <c r="AH651" s="62">
        <f t="shared" si="170"/>
        <v>0.20720000000000005</v>
      </c>
      <c r="AI651" s="62">
        <f t="shared" si="171"/>
        <v>0.7928</v>
      </c>
      <c r="AJ651" s="62">
        <f t="shared" si="172"/>
        <v>0.261986730797494</v>
      </c>
      <c r="AK651" s="62">
        <f t="shared" si="173"/>
        <v>0.7727018571221373</v>
      </c>
      <c r="AL651" s="62">
        <f t="shared" si="174"/>
        <v>0.027298142877862697</v>
      </c>
      <c r="AM651" s="62">
        <f t="shared" si="187"/>
        <v>0.7928</v>
      </c>
      <c r="AN651" s="62">
        <f t="shared" si="188"/>
        <v>0.79326983341394</v>
      </c>
      <c r="AO651" s="62">
        <f t="shared" si="175"/>
        <v>0.49326983341394</v>
      </c>
      <c r="AP651" s="62">
        <f t="shared" si="189"/>
        <v>0.034418973639597165</v>
      </c>
      <c r="AQ651" s="62">
        <f t="shared" si="190"/>
        <v>0.016974489414180012</v>
      </c>
      <c r="AR651" s="62">
        <f t="shared" si="191"/>
        <v>0.4929776823197415</v>
      </c>
      <c r="AS651" s="139">
        <f t="shared" si="176"/>
        <v>0.49050000000000005</v>
      </c>
      <c r="AT651" s="62">
        <f t="shared" si="192"/>
        <v>0.50747448941418</v>
      </c>
      <c r="AU651" s="62">
        <f t="shared" si="193"/>
        <v>-0.017473651764503922</v>
      </c>
      <c r="AV651" s="62">
        <f t="shared" si="194"/>
        <v>0.47550403055523754</v>
      </c>
      <c r="AW651" s="13">
        <f t="shared" si="178"/>
        <v>3.4634608141541854</v>
      </c>
      <c r="AX651" s="98">
        <f t="shared" si="177"/>
        <v>1.8141349489221832</v>
      </c>
    </row>
    <row r="652" spans="32:50" ht="12.75">
      <c r="AF652" s="98"/>
      <c r="AG652" s="94">
        <v>617</v>
      </c>
      <c r="AH652" s="62">
        <f t="shared" si="170"/>
        <v>0.20639999999999992</v>
      </c>
      <c r="AI652" s="62">
        <f t="shared" si="171"/>
        <v>0.7936000000000001</v>
      </c>
      <c r="AJ652" s="62">
        <f t="shared" si="172"/>
        <v>0.2609515461179439</v>
      </c>
      <c r="AK652" s="62">
        <f t="shared" si="173"/>
        <v>0.7729159333329855</v>
      </c>
      <c r="AL652" s="62">
        <f t="shared" si="174"/>
        <v>0.027084066667014572</v>
      </c>
      <c r="AM652" s="62">
        <f t="shared" si="187"/>
        <v>0.7936000000000001</v>
      </c>
      <c r="AN652" s="62">
        <f t="shared" si="188"/>
        <v>0.7940620294833542</v>
      </c>
      <c r="AO652" s="62">
        <f t="shared" si="175"/>
        <v>0.49406202948335426</v>
      </c>
      <c r="AP652" s="62">
        <f t="shared" si="189"/>
        <v>0.034114867466131175</v>
      </c>
      <c r="AQ652" s="62">
        <f t="shared" si="190"/>
        <v>0.01685159149704462</v>
      </c>
      <c r="AR652" s="62">
        <f t="shared" si="191"/>
        <v>0.4937745566969075</v>
      </c>
      <c r="AS652" s="139">
        <f t="shared" si="176"/>
        <v>0.49050000000000005</v>
      </c>
      <c r="AT652" s="62">
        <f t="shared" si="192"/>
        <v>0.5073515914970447</v>
      </c>
      <c r="AU652" s="62">
        <f t="shared" si="193"/>
        <v>-0.01731495000973022</v>
      </c>
      <c r="AV652" s="62">
        <f t="shared" si="194"/>
        <v>0.4764596066871773</v>
      </c>
      <c r="AW652" s="13">
        <f t="shared" si="178"/>
        <v>3.4651912749159255</v>
      </c>
      <c r="AX652" s="98">
        <f t="shared" si="177"/>
        <v>1.8132289991212773</v>
      </c>
    </row>
    <row r="653" spans="32:50" ht="12.75">
      <c r="AF653" s="98"/>
      <c r="AG653" s="94">
        <v>618</v>
      </c>
      <c r="AH653" s="62">
        <f t="shared" si="170"/>
        <v>0.2056</v>
      </c>
      <c r="AI653" s="62">
        <f t="shared" si="171"/>
        <v>0.7944</v>
      </c>
      <c r="AJ653" s="62">
        <f t="shared" si="172"/>
        <v>0.2599166475222013</v>
      </c>
      <c r="AK653" s="62">
        <f t="shared" si="173"/>
        <v>0.7731291224627359</v>
      </c>
      <c r="AL653" s="62">
        <f t="shared" si="174"/>
        <v>0.026870877537264137</v>
      </c>
      <c r="AM653" s="62">
        <f t="shared" si="187"/>
        <v>0.7944</v>
      </c>
      <c r="AN653" s="62">
        <f t="shared" si="188"/>
        <v>0.7948543288298948</v>
      </c>
      <c r="AO653" s="62">
        <f t="shared" si="175"/>
        <v>0.49485432882989483</v>
      </c>
      <c r="AP653" s="62">
        <f t="shared" si="189"/>
        <v>0.03381248289093573</v>
      </c>
      <c r="AQ653" s="62">
        <f t="shared" si="190"/>
        <v>0.01672906542302903</v>
      </c>
      <c r="AR653" s="62">
        <f t="shared" si="191"/>
        <v>0.4945714762617813</v>
      </c>
      <c r="AS653" s="139">
        <f t="shared" si="176"/>
        <v>0.49050000000000005</v>
      </c>
      <c r="AT653" s="62">
        <f t="shared" si="192"/>
        <v>0.507229065423029</v>
      </c>
      <c r="AU653" s="62">
        <f t="shared" si="193"/>
        <v>-0.017157213117224512</v>
      </c>
      <c r="AV653" s="62">
        <f t="shared" si="194"/>
        <v>0.47741426314455676</v>
      </c>
      <c r="AW653" s="13">
        <f t="shared" si="178"/>
        <v>3.466914049961821</v>
      </c>
      <c r="AX653" s="98">
        <f t="shared" si="177"/>
        <v>1.8123279713983043</v>
      </c>
    </row>
    <row r="654" spans="32:50" ht="12.75">
      <c r="AF654" s="98"/>
      <c r="AG654" s="94">
        <v>619</v>
      </c>
      <c r="AH654" s="62">
        <f t="shared" si="170"/>
        <v>0.20479999999999998</v>
      </c>
      <c r="AI654" s="62">
        <f t="shared" si="171"/>
        <v>0.7952</v>
      </c>
      <c r="AJ654" s="62">
        <f t="shared" si="172"/>
        <v>0.2588820336657342</v>
      </c>
      <c r="AK654" s="62">
        <f t="shared" si="173"/>
        <v>0.7733414252450208</v>
      </c>
      <c r="AL654" s="62">
        <f t="shared" si="174"/>
        <v>0.026658574754979236</v>
      </c>
      <c r="AM654" s="62">
        <f t="shared" si="187"/>
        <v>0.7952</v>
      </c>
      <c r="AN654" s="62">
        <f t="shared" si="188"/>
        <v>0.7956467304073881</v>
      </c>
      <c r="AO654" s="62">
        <f t="shared" si="175"/>
        <v>0.4956467304073881</v>
      </c>
      <c r="AP654" s="62">
        <f t="shared" si="189"/>
        <v>0.03351181393896688</v>
      </c>
      <c r="AQ654" s="62">
        <f t="shared" si="190"/>
        <v>0.016606912225807725</v>
      </c>
      <c r="AR654" s="62">
        <f t="shared" si="191"/>
        <v>0.4953684404863297</v>
      </c>
      <c r="AS654" s="139">
        <f t="shared" si="176"/>
        <v>0.49050000000000005</v>
      </c>
      <c r="AT654" s="62">
        <f t="shared" si="192"/>
        <v>0.5071069122258077</v>
      </c>
      <c r="AU654" s="62">
        <f t="shared" si="193"/>
        <v>-0.017000437032618696</v>
      </c>
      <c r="AV654" s="62">
        <f t="shared" si="194"/>
        <v>0.478368003453711</v>
      </c>
      <c r="AW654" s="13">
        <f t="shared" si="178"/>
        <v>3.4686291841077272</v>
      </c>
      <c r="AX654" s="98">
        <f t="shared" si="177"/>
        <v>1.8114318290255282</v>
      </c>
    </row>
    <row r="655" spans="32:50" ht="12.75">
      <c r="AF655" s="98"/>
      <c r="AG655" s="94">
        <v>620</v>
      </c>
      <c r="AH655" s="62">
        <f t="shared" si="170"/>
        <v>0.20399999999999996</v>
      </c>
      <c r="AI655" s="62">
        <f t="shared" si="171"/>
        <v>0.796</v>
      </c>
      <c r="AJ655" s="62">
        <f t="shared" si="172"/>
        <v>0.2578477032070787</v>
      </c>
      <c r="AK655" s="62">
        <f t="shared" si="173"/>
        <v>0.7735528424096185</v>
      </c>
      <c r="AL655" s="62">
        <f t="shared" si="174"/>
        <v>0.02644715759038152</v>
      </c>
      <c r="AM655" s="62">
        <f t="shared" si="187"/>
        <v>0.796</v>
      </c>
      <c r="AN655" s="62">
        <f t="shared" si="188"/>
        <v>0.7964392331776546</v>
      </c>
      <c r="AO655" s="62">
        <f t="shared" si="175"/>
        <v>0.49643923317765465</v>
      </c>
      <c r="AP655" s="62">
        <f t="shared" si="189"/>
        <v>0.03321285466171951</v>
      </c>
      <c r="AQ655" s="62">
        <f t="shared" si="190"/>
        <v>0.016485132935394872</v>
      </c>
      <c r="AR655" s="62">
        <f t="shared" si="191"/>
        <v>0.49616544884757957</v>
      </c>
      <c r="AS655" s="139">
        <f t="shared" si="176"/>
        <v>0.49050000000000005</v>
      </c>
      <c r="AT655" s="62">
        <f t="shared" si="192"/>
        <v>0.5069851329353949</v>
      </c>
      <c r="AU655" s="62">
        <f t="shared" si="193"/>
        <v>-0.016844617722013712</v>
      </c>
      <c r="AV655" s="62">
        <f t="shared" si="194"/>
        <v>0.47932083112556584</v>
      </c>
      <c r="AW655" s="13">
        <f t="shared" si="178"/>
        <v>3.4703367218403915</v>
      </c>
      <c r="AX655" s="98">
        <f t="shared" si="177"/>
        <v>1.8105405356306412</v>
      </c>
    </row>
    <row r="656" spans="32:50" ht="12.75">
      <c r="AF656" s="98"/>
      <c r="AG656" s="94">
        <v>621</v>
      </c>
      <c r="AH656" s="62">
        <f t="shared" si="170"/>
        <v>0.20320000000000005</v>
      </c>
      <c r="AI656" s="62">
        <f t="shared" si="171"/>
        <v>0.7968</v>
      </c>
      <c r="AJ656" s="62">
        <f t="shared" si="172"/>
        <v>0.25681365480781926</v>
      </c>
      <c r="AK656" s="62">
        <f t="shared" si="173"/>
        <v>0.7737633746824671</v>
      </c>
      <c r="AL656" s="62">
        <f t="shared" si="174"/>
        <v>0.026236625317532902</v>
      </c>
      <c r="AM656" s="62">
        <f t="shared" si="187"/>
        <v>0.7968</v>
      </c>
      <c r="AN656" s="62">
        <f t="shared" si="188"/>
        <v>0.7972318361104582</v>
      </c>
      <c r="AO656" s="62">
        <f t="shared" si="175"/>
        <v>0.49723183611045824</v>
      </c>
      <c r="AP656" s="62">
        <f t="shared" si="189"/>
        <v>0.03291559913710949</v>
      </c>
      <c r="AQ656" s="62">
        <f t="shared" si="190"/>
        <v>0.016363728578159174</v>
      </c>
      <c r="AR656" s="62">
        <f t="shared" si="191"/>
        <v>0.4969625008275754</v>
      </c>
      <c r="AS656" s="139">
        <f t="shared" si="176"/>
        <v>0.49050000000000005</v>
      </c>
      <c r="AT656" s="62">
        <f t="shared" si="192"/>
        <v>0.5068637285781592</v>
      </c>
      <c r="AU656" s="62">
        <f t="shared" si="193"/>
        <v>-0.016689751171878583</v>
      </c>
      <c r="AV656" s="62">
        <f t="shared" si="194"/>
        <v>0.48027274965569683</v>
      </c>
      <c r="AW656" s="13">
        <f t="shared" si="178"/>
        <v>3.472036707320408</v>
      </c>
      <c r="AX656" s="98">
        <f t="shared" si="177"/>
        <v>1.8096540551924984</v>
      </c>
    </row>
    <row r="657" spans="32:50" ht="12.75">
      <c r="AF657" s="98"/>
      <c r="AG657" s="94">
        <v>622</v>
      </c>
      <c r="AH657" s="62">
        <f t="shared" si="170"/>
        <v>0.2023999999999999</v>
      </c>
      <c r="AI657" s="62">
        <f t="shared" si="171"/>
        <v>0.7976000000000001</v>
      </c>
      <c r="AJ657" s="62">
        <f t="shared" si="172"/>
        <v>0.25577988713256944</v>
      </c>
      <c r="AK657" s="62">
        <f t="shared" si="173"/>
        <v>0.7739730227856783</v>
      </c>
      <c r="AL657" s="62">
        <f t="shared" si="174"/>
        <v>0.02602697721432179</v>
      </c>
      <c r="AM657" s="62">
        <f t="shared" si="187"/>
        <v>0.7976000000000001</v>
      </c>
      <c r="AN657" s="62">
        <f t="shared" si="188"/>
        <v>0.798024538183454</v>
      </c>
      <c r="AO657" s="62">
        <f t="shared" si="175"/>
        <v>0.498024538183454</v>
      </c>
      <c r="AP657" s="62">
        <f t="shared" si="189"/>
        <v>0.03262004146935569</v>
      </c>
      <c r="AQ657" s="62">
        <f t="shared" si="190"/>
        <v>0.01624270017683855</v>
      </c>
      <c r="AR657" s="62">
        <f t="shared" si="191"/>
        <v>0.4977595959133364</v>
      </c>
      <c r="AS657" s="139">
        <f t="shared" si="176"/>
        <v>0.49050000000000005</v>
      </c>
      <c r="AT657" s="62">
        <f t="shared" si="192"/>
        <v>0.5067427001768386</v>
      </c>
      <c r="AU657" s="62">
        <f t="shared" si="193"/>
        <v>-0.016535833388949945</v>
      </c>
      <c r="AV657" s="62">
        <f t="shared" si="194"/>
        <v>0.4812237625243865</v>
      </c>
      <c r="AW657" s="13">
        <f t="shared" si="178"/>
        <v>3.473729184385134</v>
      </c>
      <c r="AX657" s="98">
        <f t="shared" si="177"/>
        <v>1.8087723520369188</v>
      </c>
    </row>
    <row r="658" spans="32:50" ht="12.75">
      <c r="AF658" s="98"/>
      <c r="AG658" s="94">
        <v>623</v>
      </c>
      <c r="AH658" s="62">
        <f t="shared" si="170"/>
        <v>0.2016</v>
      </c>
      <c r="AI658" s="62">
        <f t="shared" si="171"/>
        <v>0.7984</v>
      </c>
      <c r="AJ658" s="62">
        <f t="shared" si="172"/>
        <v>0.25474639884895517</v>
      </c>
      <c r="AK658" s="62">
        <f t="shared" si="173"/>
        <v>0.7741817874375502</v>
      </c>
      <c r="AL658" s="62">
        <f t="shared" si="174"/>
        <v>0.02581821256244987</v>
      </c>
      <c r="AM658" s="62">
        <f t="shared" si="187"/>
        <v>0.7984</v>
      </c>
      <c r="AN658" s="62">
        <f t="shared" si="188"/>
        <v>0.7988173383821359</v>
      </c>
      <c r="AO658" s="62">
        <f t="shared" si="175"/>
        <v>0.4988173383821359</v>
      </c>
      <c r="AP658" s="62">
        <f t="shared" si="189"/>
        <v>0.032326175788863175</v>
      </c>
      <c r="AQ658" s="62">
        <f t="shared" si="190"/>
        <v>0.01612204875055511</v>
      </c>
      <c r="AR658" s="62">
        <f t="shared" si="191"/>
        <v>0.4985567335968124</v>
      </c>
      <c r="AS658" s="139">
        <f t="shared" si="176"/>
        <v>0.49050000000000005</v>
      </c>
      <c r="AT658" s="62">
        <f t="shared" si="192"/>
        <v>0.5066220487505552</v>
      </c>
      <c r="AU658" s="62">
        <f t="shared" si="193"/>
        <v>-0.01638286040013236</v>
      </c>
      <c r="AV658" s="62">
        <f t="shared" si="194"/>
        <v>0.48217387319668004</v>
      </c>
      <c r="AW658" s="13">
        <f t="shared" si="178"/>
        <v>3.4754141965515686</v>
      </c>
      <c r="AX658" s="98">
        <f t="shared" si="177"/>
        <v>1.8078953908325486</v>
      </c>
    </row>
    <row r="659" spans="32:50" ht="12.75">
      <c r="AF659" s="98"/>
      <c r="AG659" s="94">
        <v>624</v>
      </c>
      <c r="AH659" s="62">
        <f t="shared" si="170"/>
        <v>0.20079999999999998</v>
      </c>
      <c r="AI659" s="62">
        <f t="shared" si="171"/>
        <v>0.7992</v>
      </c>
      <c r="AJ659" s="62">
        <f t="shared" si="172"/>
        <v>0.25371318862759407</v>
      </c>
      <c r="AK659" s="62">
        <f t="shared" si="173"/>
        <v>0.7743896693525812</v>
      </c>
      <c r="AL659" s="62">
        <f t="shared" si="174"/>
        <v>0.0256103306474188</v>
      </c>
      <c r="AM659" s="62">
        <f t="shared" si="187"/>
        <v>0.7992</v>
      </c>
      <c r="AN659" s="62">
        <f t="shared" si="188"/>
        <v>0.7996102356997877</v>
      </c>
      <c r="AO659" s="62">
        <f t="shared" si="175"/>
        <v>0.49961023569978774</v>
      </c>
      <c r="AP659" s="62">
        <f t="shared" si="189"/>
        <v>0.03203399625210641</v>
      </c>
      <c r="AQ659" s="62">
        <f t="shared" si="190"/>
        <v>0.01600177531483018</v>
      </c>
      <c r="AR659" s="62">
        <f t="shared" si="191"/>
        <v>0.4993539133748439</v>
      </c>
      <c r="AS659" s="139">
        <f t="shared" si="176"/>
        <v>0.49050000000000005</v>
      </c>
      <c r="AT659" s="62">
        <f t="shared" si="192"/>
        <v>0.5065017753148302</v>
      </c>
      <c r="AU659" s="62">
        <f t="shared" si="193"/>
        <v>-0.01623082825239918</v>
      </c>
      <c r="AV659" s="62">
        <f t="shared" si="194"/>
        <v>0.48312308512244473</v>
      </c>
      <c r="AW659" s="13">
        <f t="shared" si="178"/>
        <v>3.4770917870192144</v>
      </c>
      <c r="AX659" s="98">
        <f t="shared" si="177"/>
        <v>1.8070231365867782</v>
      </c>
    </row>
    <row r="660" spans="32:50" ht="12.75">
      <c r="AF660" s="98"/>
      <c r="AG660" s="94">
        <v>625</v>
      </c>
      <c r="AH660" s="62">
        <f t="shared" si="170"/>
        <v>0.19999999999999996</v>
      </c>
      <c r="AI660" s="62">
        <f t="shared" si="171"/>
        <v>0.8</v>
      </c>
      <c r="AJ660" s="62">
        <f t="shared" si="172"/>
        <v>0.2526802551420786</v>
      </c>
      <c r="AK660" s="62">
        <f t="shared" si="173"/>
        <v>0.7745966692414834</v>
      </c>
      <c r="AL660" s="62">
        <f t="shared" si="174"/>
        <v>0.02540333075851664</v>
      </c>
      <c r="AM660" s="62">
        <f t="shared" si="187"/>
        <v>0.8</v>
      </c>
      <c r="AN660" s="62">
        <f t="shared" si="188"/>
        <v>0.8004032291374309</v>
      </c>
      <c r="AO660" s="62">
        <f t="shared" si="175"/>
        <v>0.500403229137431</v>
      </c>
      <c r="AP660" s="62">
        <f t="shared" si="189"/>
        <v>0.031743497041512685</v>
      </c>
      <c r="AQ660" s="62">
        <f t="shared" si="190"/>
        <v>0.015881880881599104</v>
      </c>
      <c r="AR660" s="62">
        <f t="shared" si="191"/>
        <v>0.5001511347491185</v>
      </c>
      <c r="AS660" s="139">
        <f t="shared" si="176"/>
        <v>0.49050000000000005</v>
      </c>
      <c r="AT660" s="62">
        <f t="shared" si="192"/>
        <v>0.5063818808815992</v>
      </c>
      <c r="AU660" s="62">
        <f t="shared" si="193"/>
        <v>-0.016079733012693793</v>
      </c>
      <c r="AV660" s="62">
        <f t="shared" si="194"/>
        <v>0.48407140173642477</v>
      </c>
      <c r="AW660" s="13">
        <f t="shared" si="178"/>
        <v>3.4787619986728924</v>
      </c>
      <c r="AX660" s="98">
        <f t="shared" si="177"/>
        <v>1.806155554641723</v>
      </c>
    </row>
    <row r="661" spans="32:50" ht="12.75">
      <c r="AF661" s="98"/>
      <c r="AG661" s="94">
        <v>626</v>
      </c>
      <c r="AH661" s="62">
        <f t="shared" si="170"/>
        <v>0.19920000000000004</v>
      </c>
      <c r="AI661" s="62">
        <f t="shared" si="171"/>
        <v>0.8008</v>
      </c>
      <c r="AJ661" s="62">
        <f t="shared" si="172"/>
        <v>0.2516475970689572</v>
      </c>
      <c r="AK661" s="62">
        <f t="shared" si="173"/>
        <v>0.7748027878111952</v>
      </c>
      <c r="AL661" s="62">
        <f t="shared" si="174"/>
        <v>0.025197212188804885</v>
      </c>
      <c r="AM661" s="62">
        <f t="shared" si="187"/>
        <v>0.8008</v>
      </c>
      <c r="AN661" s="62">
        <f t="shared" si="188"/>
        <v>0.8011963177037745</v>
      </c>
      <c r="AO661" s="62">
        <f t="shared" si="175"/>
        <v>0.5011963177037746</v>
      </c>
      <c r="AP661" s="62">
        <f t="shared" si="189"/>
        <v>0.031454672365346395</v>
      </c>
      <c r="AQ661" s="62">
        <f t="shared" si="190"/>
        <v>0.015762366459226403</v>
      </c>
      <c r="AR661" s="62">
        <f t="shared" si="191"/>
        <v>0.5009483972261295</v>
      </c>
      <c r="AS661" s="139">
        <f t="shared" si="176"/>
        <v>0.49050000000000005</v>
      </c>
      <c r="AT661" s="62">
        <f t="shared" si="192"/>
        <v>0.5062623664592264</v>
      </c>
      <c r="AU661" s="62">
        <f t="shared" si="193"/>
        <v>-0.015929570767831698</v>
      </c>
      <c r="AV661" s="62">
        <f t="shared" si="194"/>
        <v>0.4850188264582978</v>
      </c>
      <c r="AW661" s="13">
        <f t="shared" si="178"/>
        <v>3.480424874085532</v>
      </c>
      <c r="AX661" s="98">
        <f t="shared" si="177"/>
        <v>1.8052926106702614</v>
      </c>
    </row>
    <row r="662" spans="32:50" ht="12.75">
      <c r="AF662" s="98"/>
      <c r="AG662" s="94">
        <v>627</v>
      </c>
      <c r="AH662" s="62">
        <f t="shared" si="170"/>
        <v>0.1983999999999999</v>
      </c>
      <c r="AI662" s="62">
        <f t="shared" si="171"/>
        <v>0.8016000000000001</v>
      </c>
      <c r="AJ662" s="62">
        <f t="shared" si="172"/>
        <v>0.2506152130877153</v>
      </c>
      <c r="AK662" s="62">
        <f t="shared" si="173"/>
        <v>0.7750080257648949</v>
      </c>
      <c r="AL662" s="62">
        <f t="shared" si="174"/>
        <v>0.02499197423510513</v>
      </c>
      <c r="AM662" s="62">
        <f t="shared" si="187"/>
        <v>0.8016000000000001</v>
      </c>
      <c r="AN662" s="62">
        <f t="shared" si="188"/>
        <v>0.8019895004151665</v>
      </c>
      <c r="AO662" s="62">
        <f t="shared" si="175"/>
        <v>0.5019895004151664</v>
      </c>
      <c r="AP662" s="62">
        <f t="shared" si="189"/>
        <v>0.03116751645759327</v>
      </c>
      <c r="AQ662" s="62">
        <f t="shared" si="190"/>
        <v>0.01564323305252075</v>
      </c>
      <c r="AR662" s="62">
        <f t="shared" si="191"/>
        <v>0.5017457003171356</v>
      </c>
      <c r="AS662" s="139">
        <f t="shared" si="176"/>
        <v>0.49050000000000005</v>
      </c>
      <c r="AT662" s="62">
        <f t="shared" si="192"/>
        <v>0.5061432330525208</v>
      </c>
      <c r="AU662" s="62">
        <f t="shared" si="193"/>
        <v>-0.01578033762440296</v>
      </c>
      <c r="AV662" s="62">
        <f t="shared" si="194"/>
        <v>0.48596536269273266</v>
      </c>
      <c r="AW662" s="13">
        <f t="shared" si="178"/>
        <v>3.4820804555209337</v>
      </c>
      <c r="AX662" s="98">
        <f t="shared" si="177"/>
        <v>1.8044342706721277</v>
      </c>
    </row>
    <row r="663" spans="32:50" ht="12.75">
      <c r="AF663" s="98"/>
      <c r="AG663" s="94">
        <v>628</v>
      </c>
      <c r="AH663" s="62">
        <f t="shared" si="170"/>
        <v>0.1976</v>
      </c>
      <c r="AI663" s="62">
        <f t="shared" si="171"/>
        <v>0.8024</v>
      </c>
      <c r="AJ663" s="62">
        <f t="shared" si="172"/>
        <v>0.24958310188075924</v>
      </c>
      <c r="AK663" s="62">
        <f t="shared" si="173"/>
        <v>0.7752123838020134</v>
      </c>
      <c r="AL663" s="62">
        <f t="shared" si="174"/>
        <v>0.02478761619798664</v>
      </c>
      <c r="AM663" s="62">
        <f t="shared" si="187"/>
        <v>0.8024</v>
      </c>
      <c r="AN663" s="62">
        <f t="shared" si="188"/>
        <v>0.8027827762955423</v>
      </c>
      <c r="AO663" s="62">
        <f t="shared" si="175"/>
        <v>0.5027827762955424</v>
      </c>
      <c r="AP663" s="62">
        <f t="shared" si="189"/>
        <v>0.030882023577846106</v>
      </c>
      <c r="AQ663" s="62">
        <f t="shared" si="190"/>
        <v>0.015524481662750495</v>
      </c>
      <c r="AR663" s="62">
        <f t="shared" si="191"/>
        <v>0.5025430435381195</v>
      </c>
      <c r="AS663" s="139">
        <f t="shared" si="176"/>
        <v>0.49050000000000005</v>
      </c>
      <c r="AT663" s="62">
        <f t="shared" si="192"/>
        <v>0.5060244816627505</v>
      </c>
      <c r="AU663" s="62">
        <f t="shared" si="193"/>
        <v>-0.015632029708675707</v>
      </c>
      <c r="AV663" s="62">
        <f t="shared" si="194"/>
        <v>0.4869110138294438</v>
      </c>
      <c r="AW663" s="13">
        <f t="shared" si="178"/>
        <v>3.483728784936495</v>
      </c>
      <c r="AX663" s="98">
        <f t="shared" si="177"/>
        <v>1.8035805009700612</v>
      </c>
    </row>
    <row r="664" spans="32:50" ht="12.75">
      <c r="AF664" s="98"/>
      <c r="AG664" s="94">
        <v>629</v>
      </c>
      <c r="AH664" s="62">
        <f t="shared" si="170"/>
        <v>0.19680000000000009</v>
      </c>
      <c r="AI664" s="62">
        <f t="shared" si="171"/>
        <v>0.8031999999999999</v>
      </c>
      <c r="AJ664" s="62">
        <f t="shared" si="172"/>
        <v>0.2485512621333959</v>
      </c>
      <c r="AK664" s="62">
        <f t="shared" si="173"/>
        <v>0.7754158626182469</v>
      </c>
      <c r="AL664" s="62">
        <f t="shared" si="174"/>
        <v>0.024584137381753135</v>
      </c>
      <c r="AM664" s="62">
        <f t="shared" si="187"/>
        <v>0.8031999999999999</v>
      </c>
      <c r="AN664" s="62">
        <f t="shared" si="188"/>
        <v>0.8035761443763776</v>
      </c>
      <c r="AO664" s="62">
        <f t="shared" si="175"/>
        <v>0.5035761443763775</v>
      </c>
      <c r="AP664" s="62">
        <f t="shared" si="189"/>
        <v>0.03059818801118973</v>
      </c>
      <c r="AQ664" s="62">
        <f t="shared" si="190"/>
        <v>0.015406113287658651</v>
      </c>
      <c r="AR664" s="62">
        <f t="shared" si="191"/>
        <v>0.5033404264097471</v>
      </c>
      <c r="AS664" s="139">
        <f t="shared" si="176"/>
        <v>0.49050000000000005</v>
      </c>
      <c r="AT664" s="62">
        <f t="shared" si="192"/>
        <v>0.5059061132876587</v>
      </c>
      <c r="AU664" s="62">
        <f t="shared" si="193"/>
        <v>-0.01548464316649971</v>
      </c>
      <c r="AV664" s="62">
        <f t="shared" si="194"/>
        <v>0.48785578324324735</v>
      </c>
      <c r="AW664" s="13">
        <f t="shared" si="178"/>
        <v>3.4853699039859083</v>
      </c>
      <c r="AX664" s="98">
        <f t="shared" si="177"/>
        <v>1.802731268206013</v>
      </c>
    </row>
    <row r="665" spans="32:50" ht="12.75">
      <c r="AF665" s="98"/>
      <c r="AG665" s="94">
        <v>630</v>
      </c>
      <c r="AH665" s="62">
        <f t="shared" si="170"/>
        <v>0.19599999999999995</v>
      </c>
      <c r="AI665" s="62">
        <f t="shared" si="171"/>
        <v>0.804</v>
      </c>
      <c r="AJ665" s="62">
        <f t="shared" si="172"/>
        <v>0.24751969253381587</v>
      </c>
      <c r="AK665" s="62">
        <f t="shared" si="173"/>
        <v>0.7756184629055707</v>
      </c>
      <c r="AL665" s="62">
        <f t="shared" si="174"/>
        <v>0.024381537094429362</v>
      </c>
      <c r="AM665" s="62">
        <f t="shared" si="187"/>
        <v>0.804</v>
      </c>
      <c r="AN665" s="62">
        <f t="shared" si="188"/>
        <v>0.8043696036966385</v>
      </c>
      <c r="AO665" s="62">
        <f t="shared" si="175"/>
        <v>0.5043696036966385</v>
      </c>
      <c r="AP665" s="62">
        <f t="shared" si="189"/>
        <v>0.030316004068086117</v>
      </c>
      <c r="AQ665" s="62">
        <f t="shared" si="190"/>
        <v>0.015288128921477817</v>
      </c>
      <c r="AR665" s="62">
        <f t="shared" si="191"/>
        <v>0.5041378484573287</v>
      </c>
      <c r="AS665" s="139">
        <f t="shared" si="176"/>
        <v>0.49050000000000005</v>
      </c>
      <c r="AT665" s="62">
        <f t="shared" si="192"/>
        <v>0.5057881289214778</v>
      </c>
      <c r="AU665" s="62">
        <f t="shared" si="193"/>
        <v>-0.015338174163210237</v>
      </c>
      <c r="AV665" s="62">
        <f t="shared" si="194"/>
        <v>0.4887996742941184</v>
      </c>
      <c r="AW665" s="13">
        <f t="shared" si="178"/>
        <v>3.487003854021837</v>
      </c>
      <c r="AX665" s="98">
        <f t="shared" si="177"/>
        <v>1.8018865393374006</v>
      </c>
    </row>
    <row r="666" spans="32:50" ht="12.75">
      <c r="AF666" s="98"/>
      <c r="AG666" s="94">
        <v>631</v>
      </c>
      <c r="AH666" s="62">
        <f t="shared" si="170"/>
        <v>0.19520000000000004</v>
      </c>
      <c r="AI666" s="62">
        <f t="shared" si="171"/>
        <v>0.8048</v>
      </c>
      <c r="AJ666" s="62">
        <f t="shared" si="172"/>
        <v>0.24648839177307633</v>
      </c>
      <c r="AK666" s="62">
        <f t="shared" si="173"/>
        <v>0.7758201853522504</v>
      </c>
      <c r="AL666" s="62">
        <f t="shared" si="174"/>
        <v>0.024179814647749653</v>
      </c>
      <c r="AM666" s="62">
        <f t="shared" si="187"/>
        <v>0.8048</v>
      </c>
      <c r="AN666" s="62">
        <f t="shared" si="188"/>
        <v>0.8051631533027325</v>
      </c>
      <c r="AO666" s="62">
        <f t="shared" si="175"/>
        <v>0.5051631533027325</v>
      </c>
      <c r="AP666" s="62">
        <f t="shared" si="189"/>
        <v>0.030035466084262268</v>
      </c>
      <c r="AQ666" s="62">
        <f t="shared" si="190"/>
        <v>0.015170529554946244</v>
      </c>
      <c r="AR666" s="62">
        <f t="shared" si="191"/>
        <v>0.5049353092107766</v>
      </c>
      <c r="AS666" s="139">
        <f t="shared" si="176"/>
        <v>0.49050000000000005</v>
      </c>
      <c r="AT666" s="62">
        <f t="shared" si="192"/>
        <v>0.5056705295549463</v>
      </c>
      <c r="AU666" s="62">
        <f t="shared" si="193"/>
        <v>-0.015192618883533815</v>
      </c>
      <c r="AV666" s="62">
        <f t="shared" si="194"/>
        <v>0.48974269032724277</v>
      </c>
      <c r="AW666" s="13">
        <f t="shared" si="178"/>
        <v>3.4886306760985426</v>
      </c>
      <c r="AX666" s="98">
        <f t="shared" si="177"/>
        <v>1.8010462816334263</v>
      </c>
    </row>
    <row r="667" spans="32:50" ht="12.75">
      <c r="AF667" s="98"/>
      <c r="AG667" s="94">
        <v>632</v>
      </c>
      <c r="AH667" s="62">
        <f t="shared" si="170"/>
        <v>0.1943999999999999</v>
      </c>
      <c r="AI667" s="62">
        <f t="shared" si="171"/>
        <v>0.8056000000000001</v>
      </c>
      <c r="AJ667" s="62">
        <f t="shared" si="172"/>
        <v>0.24545735854508138</v>
      </c>
      <c r="AK667" s="62">
        <f t="shared" si="173"/>
        <v>0.7760210306428558</v>
      </c>
      <c r="AL667" s="62">
        <f t="shared" si="174"/>
        <v>0.023978969357144275</v>
      </c>
      <c r="AM667" s="62">
        <f t="shared" si="187"/>
        <v>0.8056000000000001</v>
      </c>
      <c r="AN667" s="62">
        <f t="shared" si="188"/>
        <v>0.8059567922484623</v>
      </c>
      <c r="AO667" s="62">
        <f t="shared" si="175"/>
        <v>0.5059567922484622</v>
      </c>
      <c r="AP667" s="62">
        <f t="shared" si="189"/>
        <v>0.02975656842059562</v>
      </c>
      <c r="AQ667" s="62">
        <f t="shared" si="190"/>
        <v>0.015053316175322594</v>
      </c>
      <c r="AR667" s="62">
        <f t="shared" si="191"/>
        <v>0.505732808204569</v>
      </c>
      <c r="AS667" s="139">
        <f t="shared" si="176"/>
        <v>0.49050000000000005</v>
      </c>
      <c r="AT667" s="62">
        <f t="shared" si="192"/>
        <v>0.5055533161753226</v>
      </c>
      <c r="AU667" s="62">
        <f t="shared" si="193"/>
        <v>-0.015047973531492963</v>
      </c>
      <c r="AV667" s="62">
        <f t="shared" si="194"/>
        <v>0.49068483467307605</v>
      </c>
      <c r="AW667" s="13">
        <f t="shared" si="178"/>
        <v>3.490250410974511</v>
      </c>
      <c r="AX667" s="98">
        <f t="shared" si="177"/>
        <v>1.8002104626714337</v>
      </c>
    </row>
    <row r="668" spans="32:50" ht="12.75">
      <c r="AF668" s="98"/>
      <c r="AG668" s="94">
        <v>633</v>
      </c>
      <c r="AH668" s="62">
        <f t="shared" si="170"/>
        <v>0.1936</v>
      </c>
      <c r="AI668" s="62">
        <f t="shared" si="171"/>
        <v>0.8064</v>
      </c>
      <c r="AJ668" s="62">
        <f t="shared" si="172"/>
        <v>0.24442659154656668</v>
      </c>
      <c r="AK668" s="62">
        <f t="shared" si="173"/>
        <v>0.7762209994582729</v>
      </c>
      <c r="AL668" s="62">
        <f t="shared" si="174"/>
        <v>0.023779000541727102</v>
      </c>
      <c r="AM668" s="62">
        <f t="shared" si="187"/>
        <v>0.8064</v>
      </c>
      <c r="AN668" s="62">
        <f t="shared" si="188"/>
        <v>0.8067505195949758</v>
      </c>
      <c r="AO668" s="62">
        <f t="shared" si="175"/>
        <v>0.5067505195949757</v>
      </c>
      <c r="AP668" s="62">
        <f t="shared" si="189"/>
        <v>0.02947930546300155</v>
      </c>
      <c r="AQ668" s="62">
        <f t="shared" si="190"/>
        <v>0.014936489766401466</v>
      </c>
      <c r="AR668" s="62">
        <f t="shared" si="191"/>
        <v>0.5065303449777082</v>
      </c>
      <c r="AS668" s="139">
        <f t="shared" si="176"/>
        <v>0.49050000000000005</v>
      </c>
      <c r="AT668" s="62">
        <f t="shared" si="192"/>
        <v>0.5054364897664015</v>
      </c>
      <c r="AU668" s="62">
        <f t="shared" si="193"/>
        <v>-0.014904234330312387</v>
      </c>
      <c r="AV668" s="62">
        <f t="shared" si="194"/>
        <v>0.4916261106473958</v>
      </c>
      <c r="AW668" s="13">
        <f t="shared" si="178"/>
        <v>3.4918630991150277</v>
      </c>
      <c r="AX668" s="98">
        <f t="shared" si="177"/>
        <v>1.799379050333327</v>
      </c>
    </row>
    <row r="669" spans="32:50" ht="12.75">
      <c r="AF669" s="98"/>
      <c r="AG669" s="94">
        <v>634</v>
      </c>
      <c r="AH669" s="62">
        <f t="shared" si="170"/>
        <v>0.19280000000000008</v>
      </c>
      <c r="AI669" s="62">
        <f t="shared" si="171"/>
        <v>0.8071999999999999</v>
      </c>
      <c r="AJ669" s="62">
        <f t="shared" si="172"/>
        <v>0.24339608947707966</v>
      </c>
      <c r="AK669" s="62">
        <f t="shared" si="173"/>
        <v>0.7764200924757164</v>
      </c>
      <c r="AL669" s="62">
        <f t="shared" si="174"/>
        <v>0.023579907524283628</v>
      </c>
      <c r="AM669" s="62">
        <f t="shared" si="187"/>
        <v>0.8071999999999999</v>
      </c>
      <c r="AN669" s="62">
        <f t="shared" si="188"/>
        <v>0.8075443344107206</v>
      </c>
      <c r="AO669" s="62">
        <f t="shared" si="175"/>
        <v>0.5075443344107207</v>
      </c>
      <c r="AP669" s="62">
        <f t="shared" si="189"/>
        <v>0.029203671622321455</v>
      </c>
      <c r="AQ669" s="62">
        <f t="shared" si="190"/>
        <v>0.01482005130852912</v>
      </c>
      <c r="AR669" s="62">
        <f t="shared" si="191"/>
        <v>0.5073279190736836</v>
      </c>
      <c r="AS669" s="139">
        <f t="shared" si="176"/>
        <v>0.49050000000000005</v>
      </c>
      <c r="AT669" s="62">
        <f t="shared" si="192"/>
        <v>0.5053200513085292</v>
      </c>
      <c r="AU669" s="62">
        <f t="shared" si="193"/>
        <v>-0.01476139752232579</v>
      </c>
      <c r="AV669" s="62">
        <f t="shared" si="194"/>
        <v>0.49256652155135777</v>
      </c>
      <c r="AW669" s="13">
        <f t="shared" si="178"/>
        <v>3.4934687806947333</v>
      </c>
      <c r="AX669" s="98">
        <f t="shared" si="177"/>
        <v>1.7985520128020358</v>
      </c>
    </row>
    <row r="670" spans="32:50" ht="12.75">
      <c r="AF670" s="98"/>
      <c r="AG670" s="94">
        <v>635</v>
      </c>
      <c r="AH670" s="62">
        <f t="shared" si="170"/>
        <v>0.19199999999999995</v>
      </c>
      <c r="AI670" s="62">
        <f t="shared" si="171"/>
        <v>0.808</v>
      </c>
      <c r="AJ670" s="62">
        <f t="shared" si="172"/>
        <v>0.2423658510389632</v>
      </c>
      <c r="AK670" s="62">
        <f t="shared" si="173"/>
        <v>0.7766183103687423</v>
      </c>
      <c r="AL670" s="62">
        <f t="shared" si="174"/>
        <v>0.02338168963125775</v>
      </c>
      <c r="AM670" s="62">
        <f t="shared" si="187"/>
        <v>0.808</v>
      </c>
      <c r="AN670" s="62">
        <f t="shared" si="188"/>
        <v>0.8083382357713957</v>
      </c>
      <c r="AO670" s="62">
        <f t="shared" si="175"/>
        <v>0.5083382357713957</v>
      </c>
      <c r="AP670" s="62">
        <f t="shared" si="189"/>
        <v>0.02892966133420984</v>
      </c>
      <c r="AQ670" s="62">
        <f t="shared" si="190"/>
        <v>0.014704001778618447</v>
      </c>
      <c r="AR670" s="62">
        <f t="shared" si="191"/>
        <v>0.5081255300404315</v>
      </c>
      <c r="AS670" s="139">
        <f t="shared" si="176"/>
        <v>0.49050000000000005</v>
      </c>
      <c r="AT670" s="62">
        <f t="shared" si="192"/>
        <v>0.5052040017786185</v>
      </c>
      <c r="AU670" s="62">
        <f t="shared" si="193"/>
        <v>-0.014619459368882481</v>
      </c>
      <c r="AV670" s="62">
        <f t="shared" si="194"/>
        <v>0.493506070671549</v>
      </c>
      <c r="AW670" s="13">
        <f t="shared" si="178"/>
        <v>3.4950674956001517</v>
      </c>
      <c r="AX670" s="98">
        <f t="shared" si="177"/>
        <v>1.7977293185580314</v>
      </c>
    </row>
    <row r="671" spans="32:50" ht="12.75">
      <c r="AF671" s="98"/>
      <c r="AG671" s="94">
        <v>636</v>
      </c>
      <c r="AH671" s="62">
        <f t="shared" si="170"/>
        <v>0.19120000000000004</v>
      </c>
      <c r="AI671" s="62">
        <f t="shared" si="171"/>
        <v>0.8088</v>
      </c>
      <c r="AJ671" s="62">
        <f t="shared" si="172"/>
        <v>0.24133587493733868</v>
      </c>
      <c r="AK671" s="62">
        <f t="shared" si="173"/>
        <v>0.7768156538072595</v>
      </c>
      <c r="AL671" s="62">
        <f t="shared" si="174"/>
        <v>0.023184346192740568</v>
      </c>
      <c r="AM671" s="62">
        <f t="shared" si="187"/>
        <v>0.8088</v>
      </c>
      <c r="AN671" s="62">
        <f t="shared" si="188"/>
        <v>0.8091322227599052</v>
      </c>
      <c r="AO671" s="62">
        <f t="shared" si="175"/>
        <v>0.5091322227599051</v>
      </c>
      <c r="AP671" s="62">
        <f t="shared" si="189"/>
        <v>0.028657269059024052</v>
      </c>
      <c r="AQ671" s="62">
        <f t="shared" si="190"/>
        <v>0.014588342150165159</v>
      </c>
      <c r="AR671" s="62">
        <f t="shared" si="191"/>
        <v>0.5089231774302987</v>
      </c>
      <c r="AS671" s="139">
        <f t="shared" si="176"/>
        <v>0.49050000000000005</v>
      </c>
      <c r="AT671" s="62">
        <f t="shared" si="192"/>
        <v>0.5050883421501652</v>
      </c>
      <c r="AU671" s="62">
        <f t="shared" si="193"/>
        <v>-0.014478416150255722</v>
      </c>
      <c r="AV671" s="62">
        <f t="shared" si="194"/>
        <v>0.49444476128004294</v>
      </c>
      <c r="AW671" s="13">
        <f t="shared" si="178"/>
        <v>3.4966592834321926</v>
      </c>
      <c r="AX671" s="98">
        <f t="shared" si="177"/>
        <v>1.796910936375889</v>
      </c>
    </row>
    <row r="672" spans="32:50" ht="12.75">
      <c r="AF672" s="98"/>
      <c r="AG672" s="94">
        <v>637</v>
      </c>
      <c r="AH672" s="62">
        <f t="shared" si="170"/>
        <v>0.1903999999999999</v>
      </c>
      <c r="AI672" s="62">
        <f t="shared" si="171"/>
        <v>0.8096000000000001</v>
      </c>
      <c r="AJ672" s="62">
        <f t="shared" si="172"/>
        <v>0.24030615988008716</v>
      </c>
      <c r="AK672" s="62">
        <f t="shared" si="173"/>
        <v>0.777012123457543</v>
      </c>
      <c r="AL672" s="62">
        <f t="shared" si="174"/>
        <v>0.022987876542457042</v>
      </c>
      <c r="AM672" s="62">
        <f t="shared" si="187"/>
        <v>0.8096000000000001</v>
      </c>
      <c r="AN672" s="62">
        <f t="shared" si="188"/>
        <v>0.8099262944663121</v>
      </c>
      <c r="AO672" s="62">
        <f t="shared" si="175"/>
        <v>0.5099262944663121</v>
      </c>
      <c r="AP672" s="62">
        <f t="shared" si="189"/>
        <v>0.028386489281711783</v>
      </c>
      <c r="AQ672" s="62">
        <f t="shared" si="190"/>
        <v>0.01447307339326263</v>
      </c>
      <c r="AR672" s="62">
        <f t="shared" si="191"/>
        <v>0.5097208608000042</v>
      </c>
      <c r="AS672" s="139">
        <f t="shared" si="176"/>
        <v>0.49050000000000005</v>
      </c>
      <c r="AT672" s="62">
        <f t="shared" si="192"/>
        <v>0.5049730733932627</v>
      </c>
      <c r="AU672" s="62">
        <f t="shared" si="193"/>
        <v>-0.014338264165550172</v>
      </c>
      <c r="AV672" s="62">
        <f t="shared" si="194"/>
        <v>0.49538259663445405</v>
      </c>
      <c r="AW672" s="13">
        <f t="shared" si="178"/>
        <v>3.498244183508625</v>
      </c>
      <c r="AX672" s="98">
        <f t="shared" si="177"/>
        <v>1.7960968353209</v>
      </c>
    </row>
    <row r="673" spans="32:50" ht="12.75">
      <c r="AF673" s="98"/>
      <c r="AG673" s="94">
        <v>638</v>
      </c>
      <c r="AH673" s="62">
        <f t="shared" si="170"/>
        <v>0.1896</v>
      </c>
      <c r="AI673" s="62">
        <f t="shared" si="171"/>
        <v>0.8104</v>
      </c>
      <c r="AJ673" s="62">
        <f t="shared" si="172"/>
        <v>0.2392767045778341</v>
      </c>
      <c r="AK673" s="62">
        <f t="shared" si="173"/>
        <v>0.7772077199822451</v>
      </c>
      <c r="AL673" s="62">
        <f t="shared" si="174"/>
        <v>0.022792280017754907</v>
      </c>
      <c r="AM673" s="62">
        <f t="shared" si="187"/>
        <v>0.8104</v>
      </c>
      <c r="AN673" s="62">
        <f t="shared" si="188"/>
        <v>0.8107204499877919</v>
      </c>
      <c r="AO673" s="62">
        <f t="shared" si="175"/>
        <v>0.510720449987792</v>
      </c>
      <c r="AP673" s="62">
        <f t="shared" si="189"/>
        <v>0.02811731651170174</v>
      </c>
      <c r="AQ673" s="62">
        <f t="shared" si="190"/>
        <v>0.014358196474618138</v>
      </c>
      <c r="AR673" s="62">
        <f t="shared" si="191"/>
        <v>0.5105185797106008</v>
      </c>
      <c r="AS673" s="139">
        <f t="shared" si="176"/>
        <v>0.49050000000000005</v>
      </c>
      <c r="AT673" s="62">
        <f t="shared" si="192"/>
        <v>0.5048581964746182</v>
      </c>
      <c r="AU673" s="62">
        <f t="shared" si="193"/>
        <v>-0.014198999732611326</v>
      </c>
      <c r="AV673" s="62">
        <f t="shared" si="194"/>
        <v>0.4963195799779894</v>
      </c>
      <c r="AW673" s="13">
        <f t="shared" si="178"/>
        <v>3.499822234866519</v>
      </c>
      <c r="AX673" s="98">
        <f t="shared" si="177"/>
        <v>1.7952869847457331</v>
      </c>
    </row>
    <row r="674" spans="32:50" ht="12.75">
      <c r="AF674" s="98"/>
      <c r="AG674" s="94">
        <v>639</v>
      </c>
      <c r="AH674" s="62">
        <f t="shared" si="170"/>
        <v>0.18880000000000008</v>
      </c>
      <c r="AI674" s="62">
        <f t="shared" si="171"/>
        <v>0.8111999999999999</v>
      </c>
      <c r="AJ674" s="62">
        <f t="shared" si="172"/>
        <v>0.23824750774393016</v>
      </c>
      <c r="AK674" s="62">
        <f t="shared" si="173"/>
        <v>0.7774024440404083</v>
      </c>
      <c r="AL674" s="62">
        <f t="shared" si="174"/>
        <v>0.022597555959591786</v>
      </c>
      <c r="AM674" s="62">
        <f t="shared" si="187"/>
        <v>0.8111999999999999</v>
      </c>
      <c r="AN674" s="62">
        <f t="shared" si="188"/>
        <v>0.8115146884285871</v>
      </c>
      <c r="AO674" s="62">
        <f t="shared" si="175"/>
        <v>0.511514688428587</v>
      </c>
      <c r="AP674" s="62">
        <f t="shared" si="189"/>
        <v>0.02784974528279228</v>
      </c>
      <c r="AQ674" s="62">
        <f t="shared" si="190"/>
        <v>0.014243712357567927</v>
      </c>
      <c r="AR674" s="62">
        <f t="shared" si="191"/>
        <v>0.5113163337274386</v>
      </c>
      <c r="AS674" s="139">
        <f t="shared" si="176"/>
        <v>0.49050000000000005</v>
      </c>
      <c r="AT674" s="62">
        <f t="shared" si="192"/>
        <v>0.504743712357568</v>
      </c>
      <c r="AU674" s="62">
        <f t="shared" si="193"/>
        <v>-0.014060619187934224</v>
      </c>
      <c r="AV674" s="62">
        <f t="shared" si="194"/>
        <v>0.49725571453950435</v>
      </c>
      <c r="AW674" s="13">
        <f t="shared" si="178"/>
        <v>3.5013934762646723</v>
      </c>
      <c r="AX674" s="98">
        <f t="shared" si="177"/>
        <v>1.79448135428714</v>
      </c>
    </row>
    <row r="675" spans="32:50" ht="12.75">
      <c r="AF675" s="98"/>
      <c r="AG675" s="94">
        <v>640</v>
      </c>
      <c r="AH675" s="62">
        <f t="shared" si="170"/>
        <v>0.18799999999999994</v>
      </c>
      <c r="AI675" s="62">
        <f t="shared" si="171"/>
        <v>0.812</v>
      </c>
      <c r="AJ675" s="62">
        <f t="shared" si="172"/>
        <v>0.23721856809443526</v>
      </c>
      <c r="AK675" s="62">
        <f t="shared" si="173"/>
        <v>0.777596296287476</v>
      </c>
      <c r="AL675" s="62">
        <f t="shared" si="174"/>
        <v>0.022403703712524092</v>
      </c>
      <c r="AM675" s="62">
        <f t="shared" si="187"/>
        <v>0.812</v>
      </c>
      <c r="AN675" s="62">
        <f t="shared" si="188"/>
        <v>0.812309008899962</v>
      </c>
      <c r="AO675" s="62">
        <f t="shared" si="175"/>
        <v>0.512309008899962</v>
      </c>
      <c r="AP675" s="62">
        <f t="shared" si="189"/>
        <v>0.02758377015304274</v>
      </c>
      <c r="AQ675" s="62">
        <f t="shared" si="190"/>
        <v>0.014129622002093436</v>
      </c>
      <c r="AR675" s="62">
        <f t="shared" si="191"/>
        <v>0.5121141224201294</v>
      </c>
      <c r="AS675" s="139">
        <f t="shared" si="176"/>
        <v>0.49050000000000005</v>
      </c>
      <c r="AT675" s="62">
        <f t="shared" si="192"/>
        <v>0.5046296220020935</v>
      </c>
      <c r="AU675" s="62">
        <f t="shared" si="193"/>
        <v>-0.013923118886573806</v>
      </c>
      <c r="AV675" s="62">
        <f t="shared" si="194"/>
        <v>0.4981910035335556</v>
      </c>
      <c r="AW675" s="13">
        <f t="shared" si="178"/>
        <v>3.502957946186005</v>
      </c>
      <c r="AX675" s="98">
        <f t="shared" si="177"/>
        <v>1.7936799138627035</v>
      </c>
    </row>
    <row r="676" spans="32:50" ht="12.75">
      <c r="AF676" s="98"/>
      <c r="AG676" s="94">
        <v>641</v>
      </c>
      <c r="AH676" s="62">
        <f aca="true" t="shared" si="195" ref="AH676:AH739">$AC$38-AI676</f>
        <v>0.18720000000000003</v>
      </c>
      <c r="AI676" s="62">
        <f aca="true" t="shared" si="196" ref="AI676:AI739">$AC$45+AG676*$AI$33</f>
        <v>0.8128</v>
      </c>
      <c r="AJ676" s="62">
        <f aca="true" t="shared" si="197" ref="AJ676:AJ739">ASIN(AH676/$AC$53)</f>
        <v>0.2361898843481022</v>
      </c>
      <c r="AK676" s="62">
        <f aca="true" t="shared" si="198" ref="AK676:AK739">$AC$53*COS(AJ676)</f>
        <v>0.7777892773753057</v>
      </c>
      <c r="AL676" s="62">
        <f aca="true" t="shared" si="199" ref="AL676:AL739">$AC$53-AK676</f>
        <v>0.022210722624694368</v>
      </c>
      <c r="AM676" s="62">
        <f t="shared" si="187"/>
        <v>0.8128</v>
      </c>
      <c r="AN676" s="62">
        <f t="shared" si="188"/>
        <v>0.8131034105201571</v>
      </c>
      <c r="AO676" s="62">
        <f aca="true" t="shared" si="200" ref="AO676:AO739">$AC$44*(AN676-$AC$45)</f>
        <v>0.5131034105201571</v>
      </c>
      <c r="AP676" s="62">
        <f t="shared" si="189"/>
        <v>0.027319385704663086</v>
      </c>
      <c r="AQ676" s="62">
        <f t="shared" si="190"/>
        <v>0.014015926364836439</v>
      </c>
      <c r="AR676" s="62">
        <f t="shared" si="191"/>
        <v>0.512911945362508</v>
      </c>
      <c r="AS676" s="139">
        <f aca="true" t="shared" si="201" ref="AS676:AS739">$AC$40*$AC$37</f>
        <v>0.49050000000000005</v>
      </c>
      <c r="AT676" s="62">
        <f t="shared" si="192"/>
        <v>0.5045159263648364</v>
      </c>
      <c r="AU676" s="62">
        <f t="shared" si="193"/>
        <v>-0.013786495202054763</v>
      </c>
      <c r="AV676" s="62">
        <f t="shared" si="194"/>
        <v>0.4991254501604532</v>
      </c>
      <c r="AW676" s="13">
        <f t="shared" si="178"/>
        <v>3.504515682839926</v>
      </c>
      <c r="AX676" s="98">
        <f aca="true" t="shared" si="202" ref="AX676:AX739">2*PI()/AW676</f>
        <v>1.7928826336676378</v>
      </c>
    </row>
    <row r="677" spans="32:50" ht="12.75">
      <c r="AF677" s="98"/>
      <c r="AG677" s="94">
        <v>642</v>
      </c>
      <c r="AH677" s="62">
        <f t="shared" si="195"/>
        <v>0.1863999999999999</v>
      </c>
      <c r="AI677" s="62">
        <f t="shared" si="196"/>
        <v>0.8136000000000001</v>
      </c>
      <c r="AJ677" s="62">
        <f t="shared" si="197"/>
        <v>0.23516145522635803</v>
      </c>
      <c r="AK677" s="62">
        <f t="shared" si="198"/>
        <v>0.7779813879521797</v>
      </c>
      <c r="AL677" s="62">
        <f t="shared" si="199"/>
        <v>0.022018612047820296</v>
      </c>
      <c r="AM677" s="62">
        <f t="shared" si="187"/>
        <v>0.8136000000000001</v>
      </c>
      <c r="AN677" s="62">
        <f t="shared" si="188"/>
        <v>0.813897892414345</v>
      </c>
      <c r="AO677" s="62">
        <f t="shared" si="200"/>
        <v>0.5138978924143449</v>
      </c>
      <c r="AP677" s="62">
        <f t="shared" si="189"/>
        <v>0.027056586543905962</v>
      </c>
      <c r="AQ677" s="62">
        <f t="shared" si="190"/>
        <v>0.013902626399115272</v>
      </c>
      <c r="AR677" s="62">
        <f t="shared" si="191"/>
        <v>0.5137098021325972</v>
      </c>
      <c r="AS677" s="139">
        <f t="shared" si="201"/>
        <v>0.49050000000000005</v>
      </c>
      <c r="AT677" s="62">
        <f t="shared" si="192"/>
        <v>0.5044026263991154</v>
      </c>
      <c r="AU677" s="62">
        <f t="shared" si="193"/>
        <v>-0.01365074452628289</v>
      </c>
      <c r="AV677" s="62">
        <f t="shared" si="194"/>
        <v>0.5000590576063143</v>
      </c>
      <c r="AW677" s="13">
        <f aca="true" t="shared" si="203" ref="AW677:AW740">SQRT(ABS(AV677/($AC$40*AI677)))</f>
        <v>3.506066724164679</v>
      </c>
      <c r="AX677" s="98">
        <f t="shared" si="202"/>
        <v>1.792089484171627</v>
      </c>
    </row>
    <row r="678" spans="32:50" ht="12.75">
      <c r="AF678" s="98"/>
      <c r="AG678" s="94">
        <v>643</v>
      </c>
      <c r="AH678" s="62">
        <f t="shared" si="195"/>
        <v>0.1856</v>
      </c>
      <c r="AI678" s="62">
        <f t="shared" si="196"/>
        <v>0.8144</v>
      </c>
      <c r="AJ678" s="62">
        <f t="shared" si="197"/>
        <v>0.23413327945328935</v>
      </c>
      <c r="AK678" s="62">
        <f t="shared" si="198"/>
        <v>0.778172628662818</v>
      </c>
      <c r="AL678" s="62">
        <f t="shared" si="199"/>
        <v>0.021827371337182044</v>
      </c>
      <c r="AM678" s="62">
        <f t="shared" si="187"/>
        <v>0.8144</v>
      </c>
      <c r="AN678" s="62">
        <f t="shared" si="188"/>
        <v>0.8146924537145851</v>
      </c>
      <c r="AO678" s="62">
        <f t="shared" si="200"/>
        <v>0.5146924537145852</v>
      </c>
      <c r="AP678" s="62">
        <f t="shared" si="189"/>
        <v>0.026795367300957103</v>
      </c>
      <c r="AQ678" s="62">
        <f t="shared" si="190"/>
        <v>0.013789723054939976</v>
      </c>
      <c r="AR678" s="62">
        <f t="shared" si="191"/>
        <v>0.5145076923125722</v>
      </c>
      <c r="AS678" s="139">
        <f t="shared" si="201"/>
        <v>0.49050000000000005</v>
      </c>
      <c r="AT678" s="62">
        <f t="shared" si="192"/>
        <v>0.50428972305494</v>
      </c>
      <c r="AU678" s="62">
        <f t="shared" si="193"/>
        <v>-0.01351586326945588</v>
      </c>
      <c r="AV678" s="62">
        <f t="shared" si="194"/>
        <v>0.5009918290431163</v>
      </c>
      <c r="AW678" s="13">
        <f t="shared" si="203"/>
        <v>3.5076111078296646</v>
      </c>
      <c r="AX678" s="98">
        <f t="shared" si="202"/>
        <v>1.7913004361157099</v>
      </c>
    </row>
    <row r="679" spans="32:50" ht="12.75">
      <c r="AF679" s="98"/>
      <c r="AG679" s="94">
        <v>644</v>
      </c>
      <c r="AH679" s="62">
        <f t="shared" si="195"/>
        <v>0.18480000000000008</v>
      </c>
      <c r="AI679" s="62">
        <f t="shared" si="196"/>
        <v>0.8151999999999999</v>
      </c>
      <c r="AJ679" s="62">
        <f t="shared" si="197"/>
        <v>0.23310535575562352</v>
      </c>
      <c r="AK679" s="62">
        <f t="shared" si="198"/>
        <v>0.7783630001483884</v>
      </c>
      <c r="AL679" s="62">
        <f t="shared" si="199"/>
        <v>0.021636999851611605</v>
      </c>
      <c r="AM679" s="62">
        <f t="shared" si="187"/>
        <v>0.8151999999999999</v>
      </c>
      <c r="AN679" s="62">
        <f t="shared" si="188"/>
        <v>0.8154870935597807</v>
      </c>
      <c r="AO679" s="62">
        <f t="shared" si="200"/>
        <v>0.5154870935597806</v>
      </c>
      <c r="AP679" s="62">
        <f t="shared" si="189"/>
        <v>0.026535722629828392</v>
      </c>
      <c r="AQ679" s="62">
        <f t="shared" si="190"/>
        <v>0.013677217279028634</v>
      </c>
      <c r="AR679" s="62">
        <f t="shared" si="191"/>
        <v>0.5153056154887237</v>
      </c>
      <c r="AS679" s="139">
        <f t="shared" si="201"/>
        <v>0.49050000000000005</v>
      </c>
      <c r="AT679" s="62">
        <f t="shared" si="192"/>
        <v>0.5041772172790286</v>
      </c>
      <c r="AU679" s="62">
        <f t="shared" si="193"/>
        <v>-0.013381847859975829</v>
      </c>
      <c r="AV679" s="62">
        <f t="shared" si="194"/>
        <v>0.5019237676287478</v>
      </c>
      <c r="AW679" s="13">
        <f t="shared" si="203"/>
        <v>3.509148871237729</v>
      </c>
      <c r="AX679" s="98">
        <f t="shared" si="202"/>
        <v>1.790515460509207</v>
      </c>
    </row>
    <row r="680" spans="32:50" ht="12.75">
      <c r="AF680" s="98"/>
      <c r="AG680" s="94">
        <v>645</v>
      </c>
      <c r="AH680" s="62">
        <f t="shared" si="195"/>
        <v>0.18399999999999994</v>
      </c>
      <c r="AI680" s="62">
        <f t="shared" si="196"/>
        <v>0.8160000000000001</v>
      </c>
      <c r="AJ680" s="62">
        <f t="shared" si="197"/>
        <v>0.2320776828627131</v>
      </c>
      <c r="AK680" s="62">
        <f t="shared" si="198"/>
        <v>0.778552503046519</v>
      </c>
      <c r="AL680" s="62">
        <f t="shared" si="199"/>
        <v>0.021447496953481027</v>
      </c>
      <c r="AM680" s="62">
        <f t="shared" si="187"/>
        <v>0.8160000000000001</v>
      </c>
      <c r="AN680" s="62">
        <f t="shared" si="188"/>
        <v>0.8162818110956349</v>
      </c>
      <c r="AO680" s="62">
        <f t="shared" si="200"/>
        <v>0.5162818110956349</v>
      </c>
      <c r="AP680" s="62">
        <f t="shared" si="189"/>
        <v>0.026277647208250026</v>
      </c>
      <c r="AQ680" s="62">
        <f t="shared" si="190"/>
        <v>0.013565110014823053</v>
      </c>
      <c r="AR680" s="62">
        <f t="shared" si="191"/>
        <v>0.5161035712514248</v>
      </c>
      <c r="AS680" s="139">
        <f t="shared" si="201"/>
        <v>0.49050000000000005</v>
      </c>
      <c r="AT680" s="62">
        <f t="shared" si="192"/>
        <v>0.5040651100148231</v>
      </c>
      <c r="AU680" s="62">
        <f t="shared" si="193"/>
        <v>-0.013248694744361515</v>
      </c>
      <c r="AV680" s="62">
        <f t="shared" si="194"/>
        <v>0.5028548765070633</v>
      </c>
      <c r="AW680" s="13">
        <f t="shared" si="203"/>
        <v>3.5106800515274426</v>
      </c>
      <c r="AX680" s="98">
        <f t="shared" si="202"/>
        <v>1.7897345286266886</v>
      </c>
    </row>
    <row r="681" spans="32:50" ht="12.75">
      <c r="AF681" s="98"/>
      <c r="AG681" s="94">
        <v>646</v>
      </c>
      <c r="AH681" s="62">
        <f t="shared" si="195"/>
        <v>0.18320000000000003</v>
      </c>
      <c r="AI681" s="62">
        <f t="shared" si="196"/>
        <v>0.8168</v>
      </c>
      <c r="AJ681" s="62">
        <f t="shared" si="197"/>
        <v>0.23105025950651997</v>
      </c>
      <c r="AK681" s="62">
        <f t="shared" si="198"/>
        <v>0.7787411379913096</v>
      </c>
      <c r="AL681" s="62">
        <f t="shared" si="199"/>
        <v>0.021258862008690427</v>
      </c>
      <c r="AM681" s="62">
        <f t="shared" si="187"/>
        <v>0.8168</v>
      </c>
      <c r="AN681" s="62">
        <f t="shared" si="188"/>
        <v>0.8170766054746057</v>
      </c>
      <c r="AO681" s="62">
        <f t="shared" si="200"/>
        <v>0.5170766054746057</v>
      </c>
      <c r="AP681" s="62">
        <f t="shared" si="189"/>
        <v>0.026021135737562737</v>
      </c>
      <c r="AQ681" s="62">
        <f t="shared" si="190"/>
        <v>0.013453402202504183</v>
      </c>
      <c r="AR681" s="62">
        <f t="shared" si="191"/>
        <v>0.5169015591950934</v>
      </c>
      <c r="AS681" s="139">
        <f t="shared" si="201"/>
        <v>0.49050000000000005</v>
      </c>
      <c r="AT681" s="62">
        <f t="shared" si="192"/>
        <v>0.5039534022025043</v>
      </c>
      <c r="AU681" s="62">
        <f t="shared" si="193"/>
        <v>-0.013116400387161001</v>
      </c>
      <c r="AV681" s="62">
        <f t="shared" si="194"/>
        <v>0.5037851588079324</v>
      </c>
      <c r="AW681" s="13">
        <f t="shared" si="203"/>
        <v>3.5122046855753415</v>
      </c>
      <c r="AX681" s="98">
        <f t="shared" si="202"/>
        <v>1.7889576120049862</v>
      </c>
    </row>
    <row r="682" spans="32:50" ht="12.75">
      <c r="AF682" s="98"/>
      <c r="AG682" s="94">
        <v>647</v>
      </c>
      <c r="AH682" s="62">
        <f t="shared" si="195"/>
        <v>0.1823999999999999</v>
      </c>
      <c r="AI682" s="62">
        <f t="shared" si="196"/>
        <v>0.8176000000000001</v>
      </c>
      <c r="AJ682" s="62">
        <f t="shared" si="197"/>
        <v>0.23002308442159686</v>
      </c>
      <c r="AK682" s="62">
        <f t="shared" si="198"/>
        <v>0.7789289056133429</v>
      </c>
      <c r="AL682" s="62">
        <f t="shared" si="199"/>
        <v>0.021071094386657108</v>
      </c>
      <c r="AM682" s="62">
        <f t="shared" si="187"/>
        <v>0.8176000000000001</v>
      </c>
      <c r="AN682" s="62">
        <f t="shared" si="188"/>
        <v>0.8178714758558655</v>
      </c>
      <c r="AO682" s="62">
        <f t="shared" si="200"/>
        <v>0.5178714758558656</v>
      </c>
      <c r="AP682" s="62">
        <f t="shared" si="189"/>
        <v>0.025766182942611585</v>
      </c>
      <c r="AQ682" s="62">
        <f t="shared" si="190"/>
        <v>0.013342094779008306</v>
      </c>
      <c r="AR682" s="62">
        <f t="shared" si="191"/>
        <v>0.5176995789181601</v>
      </c>
      <c r="AS682" s="139">
        <f t="shared" si="201"/>
        <v>0.49050000000000005</v>
      </c>
      <c r="AT682" s="62">
        <f t="shared" si="192"/>
        <v>0.5038420947790083</v>
      </c>
      <c r="AU682" s="62">
        <f t="shared" si="193"/>
        <v>-0.012984961270865361</v>
      </c>
      <c r="AV682" s="62">
        <f t="shared" si="194"/>
        <v>0.5047146176472947</v>
      </c>
      <c r="AW682" s="13">
        <f t="shared" si="203"/>
        <v>3.513722809998156</v>
      </c>
      <c r="AX682" s="98">
        <f t="shared" si="202"/>
        <v>1.7881846824402416</v>
      </c>
    </row>
    <row r="683" spans="32:50" ht="12.75">
      <c r="AF683" s="98"/>
      <c r="AG683" s="94">
        <v>648</v>
      </c>
      <c r="AH683" s="62">
        <f t="shared" si="195"/>
        <v>0.18159999999999998</v>
      </c>
      <c r="AI683" s="62">
        <f t="shared" si="196"/>
        <v>0.8184</v>
      </c>
      <c r="AJ683" s="62">
        <f t="shared" si="197"/>
        <v>0.22899615634507334</v>
      </c>
      <c r="AK683" s="62">
        <f t="shared" si="198"/>
        <v>0.7791158065396955</v>
      </c>
      <c r="AL683" s="62">
        <f t="shared" si="199"/>
        <v>0.020884193460304568</v>
      </c>
      <c r="AM683" s="62">
        <f t="shared" si="187"/>
        <v>0.8184</v>
      </c>
      <c r="AN683" s="62">
        <f t="shared" si="188"/>
        <v>0.8186664214052556</v>
      </c>
      <c r="AO683" s="62">
        <f t="shared" si="200"/>
        <v>0.5186664214052557</v>
      </c>
      <c r="AP683" s="62">
        <f t="shared" si="189"/>
        <v>0.025512783571640135</v>
      </c>
      <c r="AQ683" s="62">
        <f t="shared" si="190"/>
        <v>0.013231188678043017</v>
      </c>
      <c r="AR683" s="62">
        <f t="shared" si="191"/>
        <v>0.5184976300230313</v>
      </c>
      <c r="AS683" s="139">
        <f t="shared" si="201"/>
        <v>0.49050000000000005</v>
      </c>
      <c r="AT683" s="62">
        <f t="shared" si="192"/>
        <v>0.5037311886780431</v>
      </c>
      <c r="AU683" s="62">
        <f t="shared" si="193"/>
        <v>-0.012854373895822864</v>
      </c>
      <c r="AV683" s="62">
        <f t="shared" si="194"/>
        <v>0.5056432561272084</v>
      </c>
      <c r="AW683" s="13">
        <f t="shared" si="203"/>
        <v>3.515234461155002</v>
      </c>
      <c r="AX683" s="98">
        <f t="shared" si="202"/>
        <v>1.787415711985003</v>
      </c>
    </row>
    <row r="684" spans="32:50" ht="12.75">
      <c r="AF684" s="98"/>
      <c r="AG684" s="94">
        <v>649</v>
      </c>
      <c r="AH684" s="62">
        <f t="shared" si="195"/>
        <v>0.18080000000000007</v>
      </c>
      <c r="AI684" s="62">
        <f t="shared" si="196"/>
        <v>0.8191999999999999</v>
      </c>
      <c r="AJ684" s="62">
        <f t="shared" si="197"/>
        <v>0.22796947401663734</v>
      </c>
      <c r="AK684" s="62">
        <f t="shared" si="198"/>
        <v>0.7793018413939493</v>
      </c>
      <c r="AL684" s="62">
        <f t="shared" si="199"/>
        <v>0.02069815860605073</v>
      </c>
      <c r="AM684" s="62">
        <f t="shared" si="187"/>
        <v>0.8191999999999999</v>
      </c>
      <c r="AN684" s="62">
        <f t="shared" si="188"/>
        <v>0.8194614412952456</v>
      </c>
      <c r="AO684" s="62">
        <f t="shared" si="200"/>
        <v>0.5194614412952456</v>
      </c>
      <c r="AP684" s="62">
        <f t="shared" si="189"/>
        <v>0.025260932396183884</v>
      </c>
      <c r="AQ684" s="62">
        <f t="shared" si="190"/>
        <v>0.013120684830102801</v>
      </c>
      <c r="AR684" s="62">
        <f t="shared" si="191"/>
        <v>0.5192957121160573</v>
      </c>
      <c r="AS684" s="139">
        <f t="shared" si="201"/>
        <v>0.49050000000000005</v>
      </c>
      <c r="AT684" s="62">
        <f t="shared" si="192"/>
        <v>0.5036206848301028</v>
      </c>
      <c r="AU684" s="62">
        <f t="shared" si="193"/>
        <v>-0.012724634780153024</v>
      </c>
      <c r="AV684" s="62">
        <f t="shared" si="194"/>
        <v>0.5065710773359042</v>
      </c>
      <c r="AW684" s="13">
        <f t="shared" si="203"/>
        <v>3.5167396751495694</v>
      </c>
      <c r="AX684" s="98">
        <f t="shared" si="202"/>
        <v>1.786650672945349</v>
      </c>
    </row>
    <row r="685" spans="32:50" ht="12.75">
      <c r="AF685" s="98"/>
      <c r="AG685" s="94">
        <v>650</v>
      </c>
      <c r="AH685" s="62">
        <f t="shared" si="195"/>
        <v>0.17999999999999994</v>
      </c>
      <c r="AI685" s="62">
        <f t="shared" si="196"/>
        <v>0.8200000000000001</v>
      </c>
      <c r="AJ685" s="62">
        <f t="shared" si="197"/>
        <v>0.22694303617851988</v>
      </c>
      <c r="AK685" s="62">
        <f t="shared" si="198"/>
        <v>0.7794870107962031</v>
      </c>
      <c r="AL685" s="62">
        <f t="shared" si="199"/>
        <v>0.02051298920379696</v>
      </c>
      <c r="AM685" s="62">
        <f t="shared" si="187"/>
        <v>0.8200000000000001</v>
      </c>
      <c r="AN685" s="62">
        <f t="shared" si="188"/>
        <v>0.8202565347048905</v>
      </c>
      <c r="AO685" s="62">
        <f t="shared" si="200"/>
        <v>0.5202565347048904</v>
      </c>
      <c r="AP685" s="62">
        <f t="shared" si="189"/>
        <v>0.025010624210965015</v>
      </c>
      <c r="AQ685" s="62">
        <f t="shared" si="190"/>
        <v>0.013010584162484951</v>
      </c>
      <c r="AR685" s="62">
        <f t="shared" si="191"/>
        <v>0.5200938248074973</v>
      </c>
      <c r="AS685" s="139">
        <f t="shared" si="201"/>
        <v>0.49050000000000005</v>
      </c>
      <c r="AT685" s="62">
        <f t="shared" si="192"/>
        <v>0.503510584162485</v>
      </c>
      <c r="AU685" s="62">
        <f t="shared" si="193"/>
        <v>-0.012595740459661652</v>
      </c>
      <c r="AV685" s="62">
        <f t="shared" si="194"/>
        <v>0.5074980843478357</v>
      </c>
      <c r="AW685" s="13">
        <f t="shared" si="203"/>
        <v>3.5182384878322677</v>
      </c>
      <c r="AX685" s="98">
        <f t="shared" si="202"/>
        <v>1.7858895378780637</v>
      </c>
    </row>
    <row r="686" spans="32:50" ht="12.75">
      <c r="AF686" s="98"/>
      <c r="AG686" s="94">
        <v>651</v>
      </c>
      <c r="AH686" s="62">
        <f t="shared" si="195"/>
        <v>0.17920000000000003</v>
      </c>
      <c r="AI686" s="62">
        <f t="shared" si="196"/>
        <v>0.8208</v>
      </c>
      <c r="AJ686" s="62">
        <f t="shared" si="197"/>
        <v>0.2259168415754797</v>
      </c>
      <c r="AK686" s="62">
        <f t="shared" si="198"/>
        <v>0.779671315363083</v>
      </c>
      <c r="AL686" s="62">
        <f t="shared" si="199"/>
        <v>0.02032868463691706</v>
      </c>
      <c r="AM686" s="62">
        <f t="shared" si="187"/>
        <v>0.8208</v>
      </c>
      <c r="AN686" s="62">
        <f t="shared" si="188"/>
        <v>0.8210517008197883</v>
      </c>
      <c r="AO686" s="62">
        <f t="shared" si="200"/>
        <v>0.5210517008197884</v>
      </c>
      <c r="AP686" s="62">
        <f t="shared" si="189"/>
        <v>0.024761853833787564</v>
      </c>
      <c r="AQ686" s="62">
        <f t="shared" si="190"/>
        <v>0.012900887599305551</v>
      </c>
      <c r="AR686" s="62">
        <f t="shared" si="191"/>
        <v>0.5208919677114865</v>
      </c>
      <c r="AS686" s="139">
        <f t="shared" si="201"/>
        <v>0.49050000000000005</v>
      </c>
      <c r="AT686" s="62">
        <f t="shared" si="192"/>
        <v>0.5034008875993056</v>
      </c>
      <c r="AU686" s="62">
        <f t="shared" si="193"/>
        <v>-0.012467687487756356</v>
      </c>
      <c r="AV686" s="62">
        <f t="shared" si="194"/>
        <v>0.5084242802237301</v>
      </c>
      <c r="AW686" s="13">
        <f t="shared" si="203"/>
        <v>3.519730934802365</v>
      </c>
      <c r="AX686" s="98">
        <f t="shared" si="202"/>
        <v>1.7851322795878404</v>
      </c>
    </row>
    <row r="687" spans="32:50" ht="12.75">
      <c r="AF687" s="98"/>
      <c r="AG687" s="94">
        <v>652</v>
      </c>
      <c r="AH687" s="62">
        <f t="shared" si="195"/>
        <v>0.1783999999999999</v>
      </c>
      <c r="AI687" s="62">
        <f t="shared" si="196"/>
        <v>0.8216000000000001</v>
      </c>
      <c r="AJ687" s="62">
        <f t="shared" si="197"/>
        <v>0.2248908889547853</v>
      </c>
      <c r="AK687" s="62">
        <f t="shared" si="198"/>
        <v>0.7798547557077536</v>
      </c>
      <c r="AL687" s="62">
        <f t="shared" si="199"/>
        <v>0.0201452442922464</v>
      </c>
      <c r="AM687" s="62">
        <f t="shared" si="187"/>
        <v>0.8216000000000001</v>
      </c>
      <c r="AN687" s="62">
        <f t="shared" si="188"/>
        <v>0.8218469388320397</v>
      </c>
      <c r="AO687" s="62">
        <f t="shared" si="200"/>
        <v>0.5218469388320397</v>
      </c>
      <c r="AP687" s="62">
        <f t="shared" si="189"/>
        <v>0.02451461610543292</v>
      </c>
      <c r="AQ687" s="62">
        <f t="shared" si="190"/>
        <v>0.012791596061515394</v>
      </c>
      <c r="AR687" s="62">
        <f t="shared" si="191"/>
        <v>0.5216901404460024</v>
      </c>
      <c r="AS687" s="139">
        <f t="shared" si="201"/>
        <v>0.49050000000000005</v>
      </c>
      <c r="AT687" s="62">
        <f t="shared" si="192"/>
        <v>0.5032915960615154</v>
      </c>
      <c r="AU687" s="62">
        <f t="shared" si="193"/>
        <v>-0.01234047243536249</v>
      </c>
      <c r="AV687" s="62">
        <f t="shared" si="194"/>
        <v>0.5093496680106399</v>
      </c>
      <c r="AW687" s="13">
        <f t="shared" si="203"/>
        <v>3.5212170514100922</v>
      </c>
      <c r="AX687" s="98">
        <f t="shared" si="202"/>
        <v>1.7843788711245299</v>
      </c>
    </row>
    <row r="688" spans="32:50" ht="12.75">
      <c r="AF688" s="98"/>
      <c r="AG688" s="94">
        <v>653</v>
      </c>
      <c r="AH688" s="62">
        <f t="shared" si="195"/>
        <v>0.17759999999999998</v>
      </c>
      <c r="AI688" s="62">
        <f t="shared" si="196"/>
        <v>0.8224</v>
      </c>
      <c r="AJ688" s="62">
        <f t="shared" si="197"/>
        <v>0.22386517706620088</v>
      </c>
      <c r="AK688" s="62">
        <f t="shared" si="198"/>
        <v>0.7800373324399289</v>
      </c>
      <c r="AL688" s="62">
        <f t="shared" si="199"/>
        <v>0.019962667560071146</v>
      </c>
      <c r="AM688" s="62">
        <f t="shared" si="187"/>
        <v>0.8224</v>
      </c>
      <c r="AN688" s="62">
        <f t="shared" si="188"/>
        <v>0.8226422479402051</v>
      </c>
      <c r="AO688" s="62">
        <f t="shared" si="200"/>
        <v>0.5226422479402051</v>
      </c>
      <c r="AP688" s="62">
        <f t="shared" si="189"/>
        <v>0.024268905889555988</v>
      </c>
      <c r="AQ688" s="62">
        <f t="shared" si="190"/>
        <v>0.012682710466916056</v>
      </c>
      <c r="AR688" s="62">
        <f t="shared" si="191"/>
        <v>0.5224883426328316</v>
      </c>
      <c r="AS688" s="139">
        <f t="shared" si="201"/>
        <v>0.49050000000000005</v>
      </c>
      <c r="AT688" s="62">
        <f t="shared" si="192"/>
        <v>0.5031827104669161</v>
      </c>
      <c r="AU688" s="62">
        <f t="shared" si="193"/>
        <v>-0.01221409189083971</v>
      </c>
      <c r="AV688" s="62">
        <f t="shared" si="194"/>
        <v>0.510274250741992</v>
      </c>
      <c r="AW688" s="13">
        <f t="shared" si="203"/>
        <v>3.5226968727587336</v>
      </c>
      <c r="AX688" s="98">
        <f t="shared" si="202"/>
        <v>1.7836292857804221</v>
      </c>
    </row>
    <row r="689" spans="32:50" ht="12.75">
      <c r="AF689" s="98"/>
      <c r="AG689" s="94">
        <v>654</v>
      </c>
      <c r="AH689" s="62">
        <f t="shared" si="195"/>
        <v>0.17680000000000007</v>
      </c>
      <c r="AI689" s="62">
        <f t="shared" si="196"/>
        <v>0.8231999999999999</v>
      </c>
      <c r="AJ689" s="62">
        <f t="shared" si="197"/>
        <v>0.22283970466196878</v>
      </c>
      <c r="AK689" s="62">
        <f t="shared" si="198"/>
        <v>0.7802190461658829</v>
      </c>
      <c r="AL689" s="62">
        <f t="shared" si="199"/>
        <v>0.019780953834117154</v>
      </c>
      <c r="AM689" s="62">
        <f t="shared" si="187"/>
        <v>0.8231999999999999</v>
      </c>
      <c r="AN689" s="62">
        <f t="shared" si="188"/>
        <v>0.8234376273492652</v>
      </c>
      <c r="AO689" s="62">
        <f t="shared" si="200"/>
        <v>0.5234376273492651</v>
      </c>
      <c r="AP689" s="62">
        <f t="shared" si="189"/>
        <v>0.024024718072581074</v>
      </c>
      <c r="AQ689" s="62">
        <f t="shared" si="190"/>
        <v>0.012574231730175587</v>
      </c>
      <c r="AR689" s="62">
        <f t="shared" si="191"/>
        <v>0.5232865738975385</v>
      </c>
      <c r="AS689" s="139">
        <f t="shared" si="201"/>
        <v>0.49050000000000005</v>
      </c>
      <c r="AT689" s="62">
        <f t="shared" si="192"/>
        <v>0.5030742317301756</v>
      </c>
      <c r="AU689" s="62">
        <f t="shared" si="193"/>
        <v>-0.012088542459898639</v>
      </c>
      <c r="AV689" s="62">
        <f t="shared" si="194"/>
        <v>0.5111980314376399</v>
      </c>
      <c r="AW689" s="13">
        <f t="shared" si="203"/>
        <v>3.5241704337066952</v>
      </c>
      <c r="AX689" s="98">
        <f t="shared" si="202"/>
        <v>1.7828834970875629</v>
      </c>
    </row>
    <row r="690" spans="32:50" ht="12.75">
      <c r="AF690" s="98"/>
      <c r="AG690" s="94">
        <v>655</v>
      </c>
      <c r="AH690" s="62">
        <f t="shared" si="195"/>
        <v>0.17599999999999993</v>
      </c>
      <c r="AI690" s="62">
        <f t="shared" si="196"/>
        <v>0.8240000000000001</v>
      </c>
      <c r="AJ690" s="62">
        <f t="shared" si="197"/>
        <v>0.22181447049679434</v>
      </c>
      <c r="AK690" s="62">
        <f t="shared" si="198"/>
        <v>0.7803998974884608</v>
      </c>
      <c r="AL690" s="62">
        <f t="shared" si="199"/>
        <v>0.019600102511539208</v>
      </c>
      <c r="AM690" s="62">
        <f t="shared" si="187"/>
        <v>0.8240000000000001</v>
      </c>
      <c r="AN690" s="62">
        <f t="shared" si="188"/>
        <v>0.8242330762705795</v>
      </c>
      <c r="AO690" s="62">
        <f t="shared" si="200"/>
        <v>0.5242330762705796</v>
      </c>
      <c r="AP690" s="62">
        <f t="shared" si="189"/>
        <v>0.0237820475635987</v>
      </c>
      <c r="AQ690" s="62">
        <f t="shared" si="190"/>
        <v>0.012466160762844495</v>
      </c>
      <c r="AR690" s="62">
        <f t="shared" si="191"/>
        <v>0.524084833869432</v>
      </c>
      <c r="AS690" s="139">
        <f t="shared" si="201"/>
        <v>0.49050000000000005</v>
      </c>
      <c r="AT690" s="62">
        <f t="shared" si="192"/>
        <v>0.5029661607628445</v>
      </c>
      <c r="AU690" s="62">
        <f t="shared" si="193"/>
        <v>-0.011963820765518279</v>
      </c>
      <c r="AV690" s="62">
        <f t="shared" si="194"/>
        <v>0.5121210131039138</v>
      </c>
      <c r="AW690" s="13">
        <f t="shared" si="203"/>
        <v>3.52563776886955</v>
      </c>
      <c r="AX690" s="98">
        <f t="shared" si="202"/>
        <v>1.7821414788151104</v>
      </c>
    </row>
    <row r="691" spans="32:50" ht="12.75">
      <c r="AF691" s="98"/>
      <c r="AG691" s="94">
        <v>656</v>
      </c>
      <c r="AH691" s="62">
        <f t="shared" si="195"/>
        <v>0.17520000000000002</v>
      </c>
      <c r="AI691" s="62">
        <f t="shared" si="196"/>
        <v>0.8248</v>
      </c>
      <c r="AJ691" s="62">
        <f t="shared" si="197"/>
        <v>0.22078947332783078</v>
      </c>
      <c r="AK691" s="62">
        <f t="shared" si="198"/>
        <v>0.7805798870070891</v>
      </c>
      <c r="AL691" s="62">
        <f t="shared" si="199"/>
        <v>0.01942011299291091</v>
      </c>
      <c r="AM691" s="62">
        <f t="shared" si="187"/>
        <v>0.8248</v>
      </c>
      <c r="AN691" s="62">
        <f t="shared" si="188"/>
        <v>0.8250285939218455</v>
      </c>
      <c r="AO691" s="62">
        <f t="shared" si="200"/>
        <v>0.5250285939218455</v>
      </c>
      <c r="AP691" s="62">
        <f t="shared" si="189"/>
        <v>0.023540889294263484</v>
      </c>
      <c r="AQ691" s="62">
        <f t="shared" si="190"/>
        <v>0.012358498473372007</v>
      </c>
      <c r="AR691" s="62">
        <f t="shared" si="191"/>
        <v>0.5248831221815328</v>
      </c>
      <c r="AS691" s="139">
        <f t="shared" si="201"/>
        <v>0.49050000000000005</v>
      </c>
      <c r="AT691" s="62">
        <f t="shared" si="192"/>
        <v>0.502858498473372</v>
      </c>
      <c r="AU691" s="62">
        <f t="shared" si="193"/>
        <v>-0.011839923447864215</v>
      </c>
      <c r="AV691" s="62">
        <f t="shared" si="194"/>
        <v>0.5130431987336685</v>
      </c>
      <c r="AW691" s="13">
        <f t="shared" si="203"/>
        <v>3.527098912622058</v>
      </c>
      <c r="AX691" s="98">
        <f t="shared" si="202"/>
        <v>1.7814032049667254</v>
      </c>
    </row>
    <row r="692" spans="32:50" ht="12.75">
      <c r="AF692" s="98"/>
      <c r="AG692" s="94">
        <v>657</v>
      </c>
      <c r="AH692" s="62">
        <f t="shared" si="195"/>
        <v>0.1743999999999999</v>
      </c>
      <c r="AI692" s="62">
        <f t="shared" si="196"/>
        <v>0.8256000000000001</v>
      </c>
      <c r="AJ692" s="62">
        <f t="shared" si="197"/>
        <v>0.21976471191466182</v>
      </c>
      <c r="AK692" s="62">
        <f t="shared" si="198"/>
        <v>0.7807590153177868</v>
      </c>
      <c r="AL692" s="62">
        <f t="shared" si="199"/>
        <v>0.019240984682213247</v>
      </c>
      <c r="AM692" s="62">
        <f t="shared" si="187"/>
        <v>0.8256000000000001</v>
      </c>
      <c r="AN692" s="62">
        <f t="shared" si="188"/>
        <v>0.8258241795270598</v>
      </c>
      <c r="AO692" s="62">
        <f t="shared" si="200"/>
        <v>0.5258241795270597</v>
      </c>
      <c r="AP692" s="62">
        <f t="shared" si="189"/>
        <v>0.023301238218690717</v>
      </c>
      <c r="AQ692" s="62">
        <f t="shared" si="190"/>
        <v>0.012251245767121534</v>
      </c>
      <c r="AR692" s="62">
        <f t="shared" si="191"/>
        <v>0.5256814384705428</v>
      </c>
      <c r="AS692" s="139">
        <f t="shared" si="201"/>
        <v>0.49050000000000005</v>
      </c>
      <c r="AT692" s="62">
        <f t="shared" si="192"/>
        <v>0.5027512457671216</v>
      </c>
      <c r="AU692" s="62">
        <f t="shared" si="193"/>
        <v>-0.01171684716420641</v>
      </c>
      <c r="AV692" s="62">
        <f t="shared" si="194"/>
        <v>0.5139645913063364</v>
      </c>
      <c r="AW692" s="13">
        <f t="shared" si="203"/>
        <v>3.528553899100175</v>
      </c>
      <c r="AX692" s="98">
        <f t="shared" si="202"/>
        <v>1.7806686497779944</v>
      </c>
    </row>
    <row r="693" spans="32:50" ht="12.75">
      <c r="AF693" s="98"/>
      <c r="AG693" s="94">
        <v>658</v>
      </c>
      <c r="AH693" s="62">
        <f t="shared" si="195"/>
        <v>0.17359999999999998</v>
      </c>
      <c r="AI693" s="62">
        <f t="shared" si="196"/>
        <v>0.8264</v>
      </c>
      <c r="AJ693" s="62">
        <f t="shared" si="197"/>
        <v>0.218740185019288</v>
      </c>
      <c r="AK693" s="62">
        <f t="shared" si="198"/>
        <v>0.7809372830131752</v>
      </c>
      <c r="AL693" s="62">
        <f t="shared" si="199"/>
        <v>0.019062716986824824</v>
      </c>
      <c r="AM693" s="62">
        <f t="shared" si="187"/>
        <v>0.8264</v>
      </c>
      <c r="AN693" s="62">
        <f t="shared" si="188"/>
        <v>0.8266198323164766</v>
      </c>
      <c r="AO693" s="62">
        <f t="shared" si="200"/>
        <v>0.5266198323164766</v>
      </c>
      <c r="AP693" s="62">
        <f t="shared" si="189"/>
        <v>0.023063089313355437</v>
      </c>
      <c r="AQ693" s="62">
        <f t="shared" si="190"/>
        <v>0.012144403546387112</v>
      </c>
      <c r="AR693" s="62">
        <f t="shared" si="191"/>
        <v>0.526479782376813</v>
      </c>
      <c r="AS693" s="139">
        <f t="shared" si="201"/>
        <v>0.49050000000000005</v>
      </c>
      <c r="AT693" s="62">
        <f t="shared" si="192"/>
        <v>0.5026444035463872</v>
      </c>
      <c r="AU693" s="62">
        <f t="shared" si="193"/>
        <v>-0.011594588588838512</v>
      </c>
      <c r="AV693" s="62">
        <f t="shared" si="194"/>
        <v>0.5148851937879745</v>
      </c>
      <c r="AW693" s="13">
        <f t="shared" si="203"/>
        <v>3.5300027622030337</v>
      </c>
      <c r="AX693" s="98">
        <f t="shared" si="202"/>
        <v>1.7799377877138893</v>
      </c>
    </row>
    <row r="694" spans="32:50" ht="12.75">
      <c r="AF694" s="98"/>
      <c r="AG694" s="94">
        <v>659</v>
      </c>
      <c r="AH694" s="62">
        <f t="shared" si="195"/>
        <v>0.17280000000000006</v>
      </c>
      <c r="AI694" s="62">
        <f t="shared" si="196"/>
        <v>0.8271999999999999</v>
      </c>
      <c r="AJ694" s="62">
        <f t="shared" si="197"/>
        <v>0.2177158914061094</v>
      </c>
      <c r="AK694" s="62">
        <f t="shared" si="198"/>
        <v>0.7811146906824887</v>
      </c>
      <c r="AL694" s="62">
        <f t="shared" si="199"/>
        <v>0.018885309317511312</v>
      </c>
      <c r="AM694" s="62">
        <f t="shared" si="187"/>
        <v>0.8271999999999999</v>
      </c>
      <c r="AN694" s="62">
        <f t="shared" si="188"/>
        <v>0.82741555152657</v>
      </c>
      <c r="AO694" s="62">
        <f t="shared" si="200"/>
        <v>0.5274155515265699</v>
      </c>
      <c r="AP694" s="62">
        <f t="shared" si="189"/>
        <v>0.022826437576990696</v>
      </c>
      <c r="AQ694" s="62">
        <f t="shared" si="190"/>
        <v>0.012037972710409288</v>
      </c>
      <c r="AR694" s="62">
        <f t="shared" si="191"/>
        <v>0.5272781535443123</v>
      </c>
      <c r="AS694" s="139">
        <f t="shared" si="201"/>
        <v>0.49050000000000005</v>
      </c>
      <c r="AT694" s="62">
        <f t="shared" si="192"/>
        <v>0.5025379727104093</v>
      </c>
      <c r="AU694" s="62">
        <f t="shared" si="193"/>
        <v>-0.011473144412997025</v>
      </c>
      <c r="AV694" s="62">
        <f t="shared" si="194"/>
        <v>0.5158050091313152</v>
      </c>
      <c r="AW694" s="13">
        <f t="shared" si="203"/>
        <v>3.531445535594906</v>
      </c>
      <c r="AX694" s="98">
        <f t="shared" si="202"/>
        <v>1.7792105934662599</v>
      </c>
    </row>
    <row r="695" spans="32:50" ht="12.75">
      <c r="AF695" s="98"/>
      <c r="AG695" s="94">
        <v>660</v>
      </c>
      <c r="AH695" s="62">
        <f t="shared" si="195"/>
        <v>0.17199999999999993</v>
      </c>
      <c r="AI695" s="62">
        <f t="shared" si="196"/>
        <v>0.8280000000000001</v>
      </c>
      <c r="AJ695" s="62">
        <f t="shared" si="197"/>
        <v>0.21669182984191077</v>
      </c>
      <c r="AK695" s="62">
        <f t="shared" si="198"/>
        <v>0.7812912389115855</v>
      </c>
      <c r="AL695" s="62">
        <f t="shared" si="199"/>
        <v>0.01870876108841457</v>
      </c>
      <c r="AM695" s="62">
        <f t="shared" si="187"/>
        <v>0.8280000000000001</v>
      </c>
      <c r="AN695" s="62">
        <f t="shared" si="188"/>
        <v>0.8282113363999937</v>
      </c>
      <c r="AO695" s="62">
        <f t="shared" si="200"/>
        <v>0.5282113363999936</v>
      </c>
      <c r="AP695" s="62">
        <f t="shared" si="189"/>
        <v>0.022591278030485946</v>
      </c>
      <c r="AQ695" s="62">
        <f t="shared" si="190"/>
        <v>0.011931954155390785</v>
      </c>
      <c r="AR695" s="62">
        <f t="shared" si="191"/>
        <v>0.5280765516205969</v>
      </c>
      <c r="AS695" s="139">
        <f t="shared" si="201"/>
        <v>0.49050000000000005</v>
      </c>
      <c r="AT695" s="62">
        <f t="shared" si="192"/>
        <v>0.5024319541553909</v>
      </c>
      <c r="AU695" s="62">
        <f t="shared" si="193"/>
        <v>-0.01135251134478076</v>
      </c>
      <c r="AV695" s="62">
        <f t="shared" si="194"/>
        <v>0.5167240402758161</v>
      </c>
      <c r="AW695" s="13">
        <f t="shared" si="203"/>
        <v>3.532882252707149</v>
      </c>
      <c r="AX695" s="98">
        <f t="shared" si="202"/>
        <v>1.7784870419513577</v>
      </c>
    </row>
    <row r="696" spans="32:50" ht="12.75">
      <c r="AF696" s="98"/>
      <c r="AG696" s="94">
        <v>661</v>
      </c>
      <c r="AH696" s="62">
        <f t="shared" si="195"/>
        <v>0.17120000000000002</v>
      </c>
      <c r="AI696" s="62">
        <f t="shared" si="196"/>
        <v>0.8288</v>
      </c>
      <c r="AJ696" s="62">
        <f t="shared" si="197"/>
        <v>0.21566799909584708</v>
      </c>
      <c r="AK696" s="62">
        <f t="shared" si="198"/>
        <v>0.7814669282829568</v>
      </c>
      <c r="AL696" s="62">
        <f t="shared" si="199"/>
        <v>0.018533071717043215</v>
      </c>
      <c r="AM696" s="62">
        <f t="shared" si="187"/>
        <v>0.8288</v>
      </c>
      <c r="AN696" s="62">
        <f t="shared" si="188"/>
        <v>0.8290071861855415</v>
      </c>
      <c r="AO696" s="62">
        <f t="shared" si="200"/>
        <v>0.5290071861855414</v>
      </c>
      <c r="AP696" s="62">
        <f t="shared" si="189"/>
        <v>0.022357605716787445</v>
      </c>
      <c r="AQ696" s="62">
        <f t="shared" si="190"/>
        <v>0.011826348774513025</v>
      </c>
      <c r="AR696" s="62">
        <f t="shared" si="191"/>
        <v>0.5288749762567782</v>
      </c>
      <c r="AS696" s="139">
        <f t="shared" si="201"/>
        <v>0.49050000000000005</v>
      </c>
      <c r="AT696" s="62">
        <f t="shared" si="192"/>
        <v>0.5023263487745131</v>
      </c>
      <c r="AU696" s="62">
        <f t="shared" si="193"/>
        <v>-0.011232686109071565</v>
      </c>
      <c r="AV696" s="62">
        <f t="shared" si="194"/>
        <v>0.5176422901477066</v>
      </c>
      <c r="AW696" s="13">
        <f t="shared" si="203"/>
        <v>3.5343129467401226</v>
      </c>
      <c r="AX696" s="98">
        <f t="shared" si="202"/>
        <v>1.7777671083073978</v>
      </c>
    </row>
    <row r="697" spans="32:50" ht="12.75">
      <c r="AF697" s="98"/>
      <c r="AG697" s="94">
        <v>662</v>
      </c>
      <c r="AH697" s="62">
        <f t="shared" si="195"/>
        <v>0.17039999999999988</v>
      </c>
      <c r="AI697" s="62">
        <f t="shared" si="196"/>
        <v>0.8296000000000001</v>
      </c>
      <c r="AJ697" s="62">
        <f t="shared" si="197"/>
        <v>0.21464439793942616</v>
      </c>
      <c r="AK697" s="62">
        <f t="shared" si="198"/>
        <v>0.7816417593757387</v>
      </c>
      <c r="AL697" s="62">
        <f t="shared" si="199"/>
        <v>0.01835824062426139</v>
      </c>
      <c r="AM697" s="62">
        <f t="shared" si="187"/>
        <v>0.8296000000000001</v>
      </c>
      <c r="AN697" s="62">
        <f t="shared" si="188"/>
        <v>0.8298031001381102</v>
      </c>
      <c r="AO697" s="62">
        <f t="shared" si="200"/>
        <v>0.5298031001381103</v>
      </c>
      <c r="AP697" s="62">
        <f t="shared" si="189"/>
        <v>0.022125415700796847</v>
      </c>
      <c r="AQ697" s="62">
        <f t="shared" si="190"/>
        <v>0.011721157457951496</v>
      </c>
      <c r="AR697" s="62">
        <f t="shared" si="191"/>
        <v>0.5296734271074947</v>
      </c>
      <c r="AS697" s="139">
        <f t="shared" si="201"/>
        <v>0.49050000000000005</v>
      </c>
      <c r="AT697" s="62">
        <f t="shared" si="192"/>
        <v>0.5022211574579516</v>
      </c>
      <c r="AU697" s="62">
        <f t="shared" si="193"/>
        <v>-0.011113665447454365</v>
      </c>
      <c r="AV697" s="62">
        <f t="shared" si="194"/>
        <v>0.5185597616600403</v>
      </c>
      <c r="AW697" s="13">
        <f t="shared" si="203"/>
        <v>3.5357376506651006</v>
      </c>
      <c r="AX697" s="98">
        <f t="shared" si="202"/>
        <v>1.7770507678921452</v>
      </c>
    </row>
    <row r="698" spans="32:50" ht="12.75">
      <c r="AF698" s="98"/>
      <c r="AG698" s="94">
        <v>663</v>
      </c>
      <c r="AH698" s="62">
        <f t="shared" si="195"/>
        <v>0.16959999999999997</v>
      </c>
      <c r="AI698" s="62">
        <f t="shared" si="196"/>
        <v>0.8304</v>
      </c>
      <c r="AJ698" s="62">
        <f t="shared" si="197"/>
        <v>0.21362102514649567</v>
      </c>
      <c r="AK698" s="62">
        <f t="shared" si="198"/>
        <v>0.7818157327657203</v>
      </c>
      <c r="AL698" s="62">
        <f t="shared" si="199"/>
        <v>0.018184267234279794</v>
      </c>
      <c r="AM698" s="62">
        <f t="shared" si="187"/>
        <v>0.8304</v>
      </c>
      <c r="AN698" s="62">
        <f t="shared" si="188"/>
        <v>0.8305990775186592</v>
      </c>
      <c r="AO698" s="62">
        <f t="shared" si="200"/>
        <v>0.5305990775186593</v>
      </c>
      <c r="AP698" s="62">
        <f t="shared" si="189"/>
        <v>0.02189470306927283</v>
      </c>
      <c r="AQ698" s="62">
        <f t="shared" si="190"/>
        <v>0.011616381092892421</v>
      </c>
      <c r="AR698" s="62">
        <f t="shared" si="191"/>
        <v>0.5304719038308786</v>
      </c>
      <c r="AS698" s="139">
        <f t="shared" si="201"/>
        <v>0.49050000000000005</v>
      </c>
      <c r="AT698" s="62">
        <f t="shared" si="192"/>
        <v>0.5021163810928925</v>
      </c>
      <c r="AU698" s="62">
        <f t="shared" si="193"/>
        <v>-0.010995446118139005</v>
      </c>
      <c r="AV698" s="62">
        <f t="shared" si="194"/>
        <v>0.5194764577127396</v>
      </c>
      <c r="AW698" s="13">
        <f t="shared" si="203"/>
        <v>3.5371563972261466</v>
      </c>
      <c r="AX698" s="98">
        <f t="shared" si="202"/>
        <v>1.7763379962805397</v>
      </c>
    </row>
    <row r="699" spans="32:50" ht="12.75">
      <c r="AF699" s="98"/>
      <c r="AG699" s="94">
        <v>664</v>
      </c>
      <c r="AH699" s="62">
        <f t="shared" si="195"/>
        <v>0.16880000000000006</v>
      </c>
      <c r="AI699" s="62">
        <f t="shared" si="196"/>
        <v>0.8311999999999999</v>
      </c>
      <c r="AJ699" s="62">
        <f t="shared" si="197"/>
        <v>0.21259787949322592</v>
      </c>
      <c r="AK699" s="62">
        <f t="shared" si="198"/>
        <v>0.7819888490253554</v>
      </c>
      <c r="AL699" s="62">
        <f t="shared" si="199"/>
        <v>0.018011150974644674</v>
      </c>
      <c r="AM699" s="62">
        <f t="shared" si="187"/>
        <v>0.8311999999999999</v>
      </c>
      <c r="AN699" s="62">
        <f t="shared" si="188"/>
        <v>0.8313951175941745</v>
      </c>
      <c r="AO699" s="62">
        <f t="shared" si="200"/>
        <v>0.5313951175941745</v>
      </c>
      <c r="AP699" s="62">
        <f t="shared" si="189"/>
        <v>0.02166546293073066</v>
      </c>
      <c r="AQ699" s="62">
        <f t="shared" si="190"/>
        <v>0.011512020563548234</v>
      </c>
      <c r="AR699" s="62">
        <f t="shared" si="191"/>
        <v>0.5312704060885294</v>
      </c>
      <c r="AS699" s="139">
        <f t="shared" si="201"/>
        <v>0.49050000000000005</v>
      </c>
      <c r="AT699" s="62">
        <f t="shared" si="192"/>
        <v>0.5020120205635483</v>
      </c>
      <c r="AU699" s="62">
        <f t="shared" si="193"/>
        <v>-0.010878024895881253</v>
      </c>
      <c r="AV699" s="62">
        <f t="shared" si="194"/>
        <v>0.5203923811926481</v>
      </c>
      <c r="AW699" s="13">
        <f t="shared" si="203"/>
        <v>3.538569218941986</v>
      </c>
      <c r="AX699" s="98">
        <f t="shared" si="202"/>
        <v>1.7756287692623478</v>
      </c>
    </row>
    <row r="700" spans="32:50" ht="12.75">
      <c r="AF700" s="98"/>
      <c r="AG700" s="94">
        <v>665</v>
      </c>
      <c r="AH700" s="62">
        <f t="shared" si="195"/>
        <v>0.16799999999999993</v>
      </c>
      <c r="AI700" s="62">
        <f t="shared" si="196"/>
        <v>0.8320000000000001</v>
      </c>
      <c r="AJ700" s="62">
        <f t="shared" si="197"/>
        <v>0.21157495975809554</v>
      </c>
      <c r="AK700" s="62">
        <f t="shared" si="198"/>
        <v>0.7821611087237719</v>
      </c>
      <c r="AL700" s="62">
        <f t="shared" si="199"/>
        <v>0.017838891276228175</v>
      </c>
      <c r="AM700" s="62">
        <f aca="true" t="shared" si="204" ref="AM700:AM763">$AC$38-$AC$53*SIN(AJ700)</f>
        <v>0.8320000000000001</v>
      </c>
      <c r="AN700" s="62">
        <f aca="true" t="shared" si="205" ref="AN700:AN763">SQRT(AL700^2+AM700^2)</f>
        <v>0.8321912196376294</v>
      </c>
      <c r="AO700" s="62">
        <f t="shared" si="200"/>
        <v>0.5321912196376295</v>
      </c>
      <c r="AP700" s="62">
        <f aca="true" t="shared" si="206" ref="AP700:AP763">ASIN(AL700/AN700)</f>
        <v>0.021437690415343668</v>
      </c>
      <c r="AQ700" s="62">
        <f aca="true" t="shared" si="207" ref="AQ700:AQ763">AO700*SIN(AP700)</f>
        <v>0.011408076751173717</v>
      </c>
      <c r="AR700" s="62">
        <f aca="true" t="shared" si="208" ref="AR700:AR763">AO700*COS(AP700)</f>
        <v>0.5320689335454823</v>
      </c>
      <c r="AS700" s="139">
        <f t="shared" si="201"/>
        <v>0.49050000000000005</v>
      </c>
      <c r="AT700" s="62">
        <f aca="true" t="shared" si="209" ref="AT700:AT763">AS700+AQ700</f>
        <v>0.5019080767511738</v>
      </c>
      <c r="AU700" s="62">
        <f aca="true" t="shared" si="210" ref="AU700:AU763">-AT700*TAN(AP700)</f>
        <v>-0.010761398571905017</v>
      </c>
      <c r="AV700" s="62">
        <f aca="true" t="shared" si="211" ref="AV700:AV763">AR700+AU700</f>
        <v>0.5213075349735773</v>
      </c>
      <c r="AW700" s="13">
        <f t="shared" si="203"/>
        <v>3.5399761481078555</v>
      </c>
      <c r="AX700" s="98">
        <f t="shared" si="202"/>
        <v>1.7749230628398434</v>
      </c>
    </row>
    <row r="701" spans="32:50" ht="12.75">
      <c r="AF701" s="98"/>
      <c r="AG701" s="94">
        <v>666</v>
      </c>
      <c r="AH701" s="62">
        <f t="shared" si="195"/>
        <v>0.16720000000000002</v>
      </c>
      <c r="AI701" s="62">
        <f t="shared" si="196"/>
        <v>0.8328</v>
      </c>
      <c r="AJ701" s="62">
        <f t="shared" si="197"/>
        <v>0.21055226472187727</v>
      </c>
      <c r="AK701" s="62">
        <f t="shared" si="198"/>
        <v>0.7823325124267814</v>
      </c>
      <c r="AL701" s="62">
        <f t="shared" si="199"/>
        <v>0.017667487573218676</v>
      </c>
      <c r="AM701" s="62">
        <f t="shared" si="204"/>
        <v>0.8328</v>
      </c>
      <c r="AN701" s="62">
        <f t="shared" si="205"/>
        <v>0.8329873829279467</v>
      </c>
      <c r="AO701" s="62">
        <f t="shared" si="200"/>
        <v>0.5329873829279468</v>
      </c>
      <c r="AP701" s="62">
        <f t="shared" si="206"/>
        <v>0.021211380674845185</v>
      </c>
      <c r="AQ701" s="62">
        <f t="shared" si="207"/>
        <v>0.011304550534082186</v>
      </c>
      <c r="AR701" s="62">
        <f t="shared" si="208"/>
        <v>0.5328674858701778</v>
      </c>
      <c r="AS701" s="139">
        <f t="shared" si="201"/>
        <v>0.49050000000000005</v>
      </c>
      <c r="AT701" s="62">
        <f t="shared" si="209"/>
        <v>0.5018045505340822</v>
      </c>
      <c r="AU701" s="62">
        <f t="shared" si="210"/>
        <v>-0.010645563953825024</v>
      </c>
      <c r="AV701" s="62">
        <f t="shared" si="211"/>
        <v>0.5222219219163529</v>
      </c>
      <c r="AW701" s="13">
        <f t="shared" si="203"/>
        <v>3.541377216797319</v>
      </c>
      <c r="AX701" s="98">
        <f t="shared" si="202"/>
        <v>1.7742208532255284</v>
      </c>
    </row>
    <row r="702" spans="32:50" ht="12.75">
      <c r="AF702" s="98"/>
      <c r="AG702" s="94">
        <v>667</v>
      </c>
      <c r="AH702" s="62">
        <f t="shared" si="195"/>
        <v>0.16639999999999988</v>
      </c>
      <c r="AI702" s="62">
        <f t="shared" si="196"/>
        <v>0.8336000000000001</v>
      </c>
      <c r="AJ702" s="62">
        <f t="shared" si="197"/>
        <v>0.20952979316762102</v>
      </c>
      <c r="AK702" s="62">
        <f t="shared" si="198"/>
        <v>0.7825030606968896</v>
      </c>
      <c r="AL702" s="62">
        <f t="shared" si="199"/>
        <v>0.01749693930311047</v>
      </c>
      <c r="AM702" s="62">
        <f t="shared" si="204"/>
        <v>0.8336000000000001</v>
      </c>
      <c r="AN702" s="62">
        <f t="shared" si="205"/>
        <v>0.833783606749963</v>
      </c>
      <c r="AO702" s="62">
        <f t="shared" si="200"/>
        <v>0.5337836067499631</v>
      </c>
      <c r="AP702" s="62">
        <f t="shared" si="206"/>
        <v>0.020986528882429818</v>
      </c>
      <c r="AQ702" s="62">
        <f t="shared" si="207"/>
        <v>0.011201442787661173</v>
      </c>
      <c r="AR702" s="62">
        <f t="shared" si="208"/>
        <v>0.5336660627344351</v>
      </c>
      <c r="AS702" s="139">
        <f t="shared" si="201"/>
        <v>0.49050000000000005</v>
      </c>
      <c r="AT702" s="62">
        <f t="shared" si="209"/>
        <v>0.5017014427876613</v>
      </c>
      <c r="AU702" s="62">
        <f t="shared" si="210"/>
        <v>-0.01053051786556941</v>
      </c>
      <c r="AV702" s="62">
        <f t="shared" si="211"/>
        <v>0.5231355448688657</v>
      </c>
      <c r="AW702" s="13">
        <f t="shared" si="203"/>
        <v>3.5427724568640895</v>
      </c>
      <c r="AX702" s="98">
        <f t="shared" si="202"/>
        <v>1.7735221168398698</v>
      </c>
    </row>
    <row r="703" spans="32:50" ht="12.75">
      <c r="AF703" s="98"/>
      <c r="AG703" s="94">
        <v>668</v>
      </c>
      <c r="AH703" s="62">
        <f t="shared" si="195"/>
        <v>0.16559999999999997</v>
      </c>
      <c r="AI703" s="62">
        <f t="shared" si="196"/>
        <v>0.8344</v>
      </c>
      <c r="AJ703" s="62">
        <f t="shared" si="197"/>
        <v>0.20850754388064122</v>
      </c>
      <c r="AK703" s="62">
        <f t="shared" si="198"/>
        <v>0.7826727540933056</v>
      </c>
      <c r="AL703" s="62">
        <f t="shared" si="199"/>
        <v>0.017327245906694433</v>
      </c>
      <c r="AM703" s="62">
        <f t="shared" si="204"/>
        <v>0.8344</v>
      </c>
      <c r="AN703" s="62">
        <f t="shared" si="205"/>
        <v>0.8345798903943895</v>
      </c>
      <c r="AO703" s="62">
        <f t="shared" si="200"/>
        <v>0.5345798903943895</v>
      </c>
      <c r="AP703" s="62">
        <f t="shared" si="206"/>
        <v>0.020763130232656458</v>
      </c>
      <c r="AQ703" s="62">
        <f t="shared" si="207"/>
        <v>0.011098754384388667</v>
      </c>
      <c r="AR703" s="62">
        <f t="shared" si="208"/>
        <v>0.5344646638134204</v>
      </c>
      <c r="AS703" s="139">
        <f t="shared" si="201"/>
        <v>0.49050000000000005</v>
      </c>
      <c r="AT703" s="62">
        <f t="shared" si="209"/>
        <v>0.5015987543843887</v>
      </c>
      <c r="AU703" s="62">
        <f t="shared" si="210"/>
        <v>-0.01041625714730336</v>
      </c>
      <c r="AV703" s="62">
        <f t="shared" si="211"/>
        <v>0.5240484066661171</v>
      </c>
      <c r="AW703" s="13">
        <f t="shared" si="203"/>
        <v>3.544161899943815</v>
      </c>
      <c r="AX703" s="98">
        <f t="shared" si="202"/>
        <v>1.7728268303090762</v>
      </c>
    </row>
    <row r="704" spans="32:50" ht="12.75">
      <c r="AF704" s="98"/>
      <c r="AG704" s="94">
        <v>669</v>
      </c>
      <c r="AH704" s="62">
        <f t="shared" si="195"/>
        <v>0.16480000000000006</v>
      </c>
      <c r="AI704" s="62">
        <f t="shared" si="196"/>
        <v>0.8351999999999999</v>
      </c>
      <c r="AJ704" s="62">
        <f t="shared" si="197"/>
        <v>0.20748551564849976</v>
      </c>
      <c r="AK704" s="62">
        <f t="shared" si="198"/>
        <v>0.782841593171952</v>
      </c>
      <c r="AL704" s="62">
        <f t="shared" si="199"/>
        <v>0.017158406828048034</v>
      </c>
      <c r="AM704" s="62">
        <f t="shared" si="204"/>
        <v>0.8351999999999999</v>
      </c>
      <c r="AN704" s="62">
        <f t="shared" si="205"/>
        <v>0.8353762331577771</v>
      </c>
      <c r="AO704" s="62">
        <f t="shared" si="200"/>
        <v>0.5353762331577772</v>
      </c>
      <c r="AP704" s="62">
        <f t="shared" si="206"/>
        <v>0.020541179941350747</v>
      </c>
      <c r="AQ704" s="62">
        <f t="shared" si="207"/>
        <v>0.010996486193848952</v>
      </c>
      <c r="AR704" s="62">
        <f t="shared" si="208"/>
        <v>0.5352632887856209</v>
      </c>
      <c r="AS704" s="139">
        <f t="shared" si="201"/>
        <v>0.49050000000000005</v>
      </c>
      <c r="AT704" s="62">
        <f t="shared" si="209"/>
        <v>0.501496486193849</v>
      </c>
      <c r="AU704" s="62">
        <f t="shared" si="210"/>
        <v>-0.010302778655352774</v>
      </c>
      <c r="AV704" s="62">
        <f t="shared" si="211"/>
        <v>0.5249605101302681</v>
      </c>
      <c r="AW704" s="13">
        <f t="shared" si="203"/>
        <v>3.545545577455854</v>
      </c>
      <c r="AX704" s="98">
        <f t="shared" si="202"/>
        <v>1.7721349704628975</v>
      </c>
    </row>
    <row r="705" spans="32:50" ht="12.75">
      <c r="AF705" s="98"/>
      <c r="AG705" s="94">
        <v>670</v>
      </c>
      <c r="AH705" s="62">
        <f t="shared" si="195"/>
        <v>0.16399999999999992</v>
      </c>
      <c r="AI705" s="62">
        <f t="shared" si="196"/>
        <v>0.8360000000000001</v>
      </c>
      <c r="AJ705" s="62">
        <f t="shared" si="197"/>
        <v>0.2064637072609923</v>
      </c>
      <c r="AK705" s="62">
        <f t="shared" si="198"/>
        <v>0.7830095784854743</v>
      </c>
      <c r="AL705" s="62">
        <f t="shared" si="199"/>
        <v>0.01699042151452579</v>
      </c>
      <c r="AM705" s="62">
        <f t="shared" si="204"/>
        <v>0.8360000000000001</v>
      </c>
      <c r="AN705" s="62">
        <f t="shared" si="205"/>
        <v>0.8361726343424791</v>
      </c>
      <c r="AO705" s="62">
        <f t="shared" si="200"/>
        <v>0.5361726343424791</v>
      </c>
      <c r="AP705" s="62">
        <f t="shared" si="206"/>
        <v>0.020320673245508382</v>
      </c>
      <c r="AQ705" s="62">
        <f t="shared" si="207"/>
        <v>0.010894639082748597</v>
      </c>
      <c r="AR705" s="62">
        <f t="shared" si="208"/>
        <v>0.5360619373328146</v>
      </c>
      <c r="AS705" s="139">
        <f t="shared" si="201"/>
        <v>0.49050000000000005</v>
      </c>
      <c r="AT705" s="62">
        <f t="shared" si="209"/>
        <v>0.5013946390827486</v>
      </c>
      <c r="AU705" s="62">
        <f t="shared" si="210"/>
        <v>-0.010190079262128499</v>
      </c>
      <c r="AV705" s="62">
        <f t="shared" si="211"/>
        <v>0.5258718580706861</v>
      </c>
      <c r="AW705" s="13">
        <f t="shared" si="203"/>
        <v>3.5469235206050325</v>
      </c>
      <c r="AX705" s="98">
        <f t="shared" si="202"/>
        <v>1.7714465143324556</v>
      </c>
    </row>
    <row r="706" spans="32:50" ht="12.75">
      <c r="AF706" s="98"/>
      <c r="AG706" s="94">
        <v>671</v>
      </c>
      <c r="AH706" s="62">
        <f t="shared" si="195"/>
        <v>0.1632</v>
      </c>
      <c r="AI706" s="62">
        <f t="shared" si="196"/>
        <v>0.8368</v>
      </c>
      <c r="AJ706" s="62">
        <f t="shared" si="197"/>
        <v>0.2054421175101342</v>
      </c>
      <c r="AK706" s="62">
        <f t="shared" si="198"/>
        <v>0.7831767105832502</v>
      </c>
      <c r="AL706" s="62">
        <f t="shared" si="199"/>
        <v>0.01682328941674982</v>
      </c>
      <c r="AM706" s="62">
        <f t="shared" si="204"/>
        <v>0.8368</v>
      </c>
      <c r="AN706" s="62">
        <f t="shared" si="205"/>
        <v>0.8369690932566146</v>
      </c>
      <c r="AO706" s="62">
        <f t="shared" si="200"/>
        <v>0.5369690932566147</v>
      </c>
      <c r="AP706" s="62">
        <f t="shared" si="206"/>
        <v>0.020101605403199</v>
      </c>
      <c r="AQ706" s="62">
        <f t="shared" si="207"/>
        <v>0.010793213914932527</v>
      </c>
      <c r="AR706" s="62">
        <f t="shared" si="208"/>
        <v>0.5368606091400424</v>
      </c>
      <c r="AS706" s="139">
        <f t="shared" si="201"/>
        <v>0.49050000000000005</v>
      </c>
      <c r="AT706" s="62">
        <f t="shared" si="209"/>
        <v>0.5012932139149325</v>
      </c>
      <c r="AU706" s="62">
        <f t="shared" si="210"/>
        <v>-0.010078155856051135</v>
      </c>
      <c r="AV706" s="62">
        <f t="shared" si="211"/>
        <v>0.5267824532839913</v>
      </c>
      <c r="AW706" s="13">
        <f t="shared" si="203"/>
        <v>3.54829576038338</v>
      </c>
      <c r="AX706" s="98">
        <f t="shared" si="202"/>
        <v>1.770761439148103</v>
      </c>
    </row>
    <row r="707" spans="32:50" ht="12.75">
      <c r="AF707" s="98"/>
      <c r="AG707" s="94">
        <v>672</v>
      </c>
      <c r="AH707" s="62">
        <f t="shared" si="195"/>
        <v>0.16239999999999988</v>
      </c>
      <c r="AI707" s="62">
        <f t="shared" si="196"/>
        <v>0.8376000000000001</v>
      </c>
      <c r="AJ707" s="62">
        <f t="shared" si="197"/>
        <v>0.20442074519014397</v>
      </c>
      <c r="AK707" s="62">
        <f t="shared" si="198"/>
        <v>0.7833429900113998</v>
      </c>
      <c r="AL707" s="62">
        <f t="shared" si="199"/>
        <v>0.016657009988600202</v>
      </c>
      <c r="AM707" s="62">
        <f t="shared" si="204"/>
        <v>0.8376000000000001</v>
      </c>
      <c r="AN707" s="62">
        <f t="shared" si="205"/>
        <v>0.8377656092140334</v>
      </c>
      <c r="AO707" s="62">
        <f t="shared" si="200"/>
        <v>0.5377656092140335</v>
      </c>
      <c r="AP707" s="62">
        <f t="shared" si="206"/>
        <v>0.01988397169347002</v>
      </c>
      <c r="AQ707" s="62">
        <f t="shared" si="207"/>
        <v>0.010692211551399858</v>
      </c>
      <c r="AR707" s="62">
        <f t="shared" si="208"/>
        <v>0.537659303895581</v>
      </c>
      <c r="AS707" s="139">
        <f t="shared" si="201"/>
        <v>0.49050000000000005</v>
      </c>
      <c r="AT707" s="62">
        <f t="shared" si="209"/>
        <v>0.5011922115513999</v>
      </c>
      <c r="AU707" s="62">
        <f t="shared" si="210"/>
        <v>-0.009967005341475994</v>
      </c>
      <c r="AV707" s="62">
        <f t="shared" si="211"/>
        <v>0.527692298554105</v>
      </c>
      <c r="AW707" s="13">
        <f t="shared" si="203"/>
        <v>3.5496623275718537</v>
      </c>
      <c r="AX707" s="98">
        <f t="shared" si="202"/>
        <v>1.770079722337307</v>
      </c>
    </row>
    <row r="708" spans="32:50" ht="12.75">
      <c r="AF708" s="98"/>
      <c r="AG708" s="94">
        <v>673</v>
      </c>
      <c r="AH708" s="62">
        <f t="shared" si="195"/>
        <v>0.16159999999999997</v>
      </c>
      <c r="AI708" s="62">
        <f t="shared" si="196"/>
        <v>0.8384</v>
      </c>
      <c r="AJ708" s="62">
        <f t="shared" si="197"/>
        <v>0.2033995890974309</v>
      </c>
      <c r="AK708" s="62">
        <f t="shared" si="198"/>
        <v>0.7835084173127944</v>
      </c>
      <c r="AL708" s="62">
        <f t="shared" si="199"/>
        <v>0.01649158268720563</v>
      </c>
      <c r="AM708" s="62">
        <f t="shared" si="204"/>
        <v>0.8384</v>
      </c>
      <c r="AN708" s="62">
        <f t="shared" si="205"/>
        <v>0.838562181534279</v>
      </c>
      <c r="AO708" s="62">
        <f t="shared" si="200"/>
        <v>0.5385621815342789</v>
      </c>
      <c r="AP708" s="62">
        <f t="shared" si="206"/>
        <v>0.01966776741625134</v>
      </c>
      <c r="AQ708" s="62">
        <f t="shared" si="207"/>
        <v>0.010591632850319926</v>
      </c>
      <c r="AR708" s="62">
        <f t="shared" si="208"/>
        <v>0.5384580212909132</v>
      </c>
      <c r="AS708" s="139">
        <f t="shared" si="201"/>
        <v>0.49050000000000005</v>
      </c>
      <c r="AT708" s="62">
        <f t="shared" si="209"/>
        <v>0.50109163285032</v>
      </c>
      <c r="AU708" s="62">
        <f t="shared" si="210"/>
        <v>-0.009856624638618722</v>
      </c>
      <c r="AV708" s="62">
        <f t="shared" si="211"/>
        <v>0.5286013966522946</v>
      </c>
      <c r="AW708" s="13">
        <f t="shared" si="203"/>
        <v>3.55102325274204</v>
      </c>
      <c r="AX708" s="98">
        <f t="shared" si="202"/>
        <v>1.7694013415225645</v>
      </c>
    </row>
    <row r="709" spans="32:50" ht="12.75">
      <c r="AF709" s="98"/>
      <c r="AG709" s="94">
        <v>674</v>
      </c>
      <c r="AH709" s="62">
        <f t="shared" si="195"/>
        <v>0.16080000000000005</v>
      </c>
      <c r="AI709" s="62">
        <f t="shared" si="196"/>
        <v>0.8392</v>
      </c>
      <c r="AJ709" s="62">
        <f t="shared" si="197"/>
        <v>0.20237864803057842</v>
      </c>
      <c r="AK709" s="62">
        <f t="shared" si="198"/>
        <v>0.7836729930270661</v>
      </c>
      <c r="AL709" s="62">
        <f t="shared" si="199"/>
        <v>0.01632700697293399</v>
      </c>
      <c r="AM709" s="62">
        <f t="shared" si="204"/>
        <v>0.8392</v>
      </c>
      <c r="AN709" s="62">
        <f t="shared" si="205"/>
        <v>0.8393588095425544</v>
      </c>
      <c r="AO709" s="62">
        <f t="shared" si="200"/>
        <v>0.5393588095425543</v>
      </c>
      <c r="AP709" s="62">
        <f t="shared" si="206"/>
        <v>0.01945298789226012</v>
      </c>
      <c r="AQ709" s="62">
        <f t="shared" si="207"/>
        <v>0.010491478667048174</v>
      </c>
      <c r="AR709" s="62">
        <f t="shared" si="208"/>
        <v>0.5392567610207036</v>
      </c>
      <c r="AS709" s="139">
        <f t="shared" si="201"/>
        <v>0.49050000000000005</v>
      </c>
      <c r="AT709" s="62">
        <f t="shared" si="209"/>
        <v>0.5009914786670482</v>
      </c>
      <c r="AU709" s="62">
        <f t="shared" si="210"/>
        <v>-0.00974701068348118</v>
      </c>
      <c r="AV709" s="62">
        <f t="shared" si="211"/>
        <v>0.5295097503372225</v>
      </c>
      <c r="AW709" s="13">
        <f t="shared" si="203"/>
        <v>3.5523785662578478</v>
      </c>
      <c r="AX709" s="98">
        <f t="shared" si="202"/>
        <v>1.7687262745193368</v>
      </c>
    </row>
    <row r="710" spans="32:50" ht="12.75">
      <c r="AF710" s="98"/>
      <c r="AG710" s="94">
        <v>675</v>
      </c>
      <c r="AH710" s="62">
        <f t="shared" si="195"/>
        <v>0.15999999999999992</v>
      </c>
      <c r="AI710" s="62">
        <f t="shared" si="196"/>
        <v>0.8400000000000001</v>
      </c>
      <c r="AJ710" s="62">
        <f t="shared" si="197"/>
        <v>0.2013579207903307</v>
      </c>
      <c r="AK710" s="62">
        <f t="shared" si="198"/>
        <v>0.7838367176906171</v>
      </c>
      <c r="AL710" s="62">
        <f t="shared" si="199"/>
        <v>0.01616328230938291</v>
      </c>
      <c r="AM710" s="62">
        <f t="shared" si="204"/>
        <v>0.8400000000000001</v>
      </c>
      <c r="AN710" s="62">
        <f t="shared" si="205"/>
        <v>0.8401554925696867</v>
      </c>
      <c r="AO710" s="62">
        <f t="shared" si="200"/>
        <v>0.5401554925696868</v>
      </c>
      <c r="AP710" s="62">
        <f t="shared" si="206"/>
        <v>0.019239628462905993</v>
      </c>
      <c r="AQ710" s="62">
        <f t="shared" si="207"/>
        <v>0.010391749854141985</v>
      </c>
      <c r="AR710" s="62">
        <f t="shared" si="208"/>
        <v>0.5400555227827689</v>
      </c>
      <c r="AS710" s="139">
        <f t="shared" si="201"/>
        <v>0.49050000000000005</v>
      </c>
      <c r="AT710" s="62">
        <f t="shared" si="209"/>
        <v>0.5008917498541421</v>
      </c>
      <c r="AU710" s="62">
        <f t="shared" si="210"/>
        <v>-0.009638160427777742</v>
      </c>
      <c r="AV710" s="62">
        <f t="shared" si="211"/>
        <v>0.5304173623549912</v>
      </c>
      <c r="AW710" s="13">
        <f t="shared" si="203"/>
        <v>3.5537282982771736</v>
      </c>
      <c r="AX710" s="98">
        <f t="shared" si="202"/>
        <v>1.7680544993340197</v>
      </c>
    </row>
    <row r="711" spans="32:50" ht="12.75">
      <c r="AF711" s="98"/>
      <c r="AG711" s="94">
        <v>676</v>
      </c>
      <c r="AH711" s="62">
        <f t="shared" si="195"/>
        <v>0.1592</v>
      </c>
      <c r="AI711" s="62">
        <f t="shared" si="196"/>
        <v>0.8408</v>
      </c>
      <c r="AJ711" s="62">
        <f t="shared" si="197"/>
        <v>0.20033740617957885</v>
      </c>
      <c r="AK711" s="62">
        <f t="shared" si="198"/>
        <v>0.7839995918366285</v>
      </c>
      <c r="AL711" s="62">
        <f t="shared" si="199"/>
        <v>0.01600040816337156</v>
      </c>
      <c r="AM711" s="62">
        <f t="shared" si="204"/>
        <v>0.8408</v>
      </c>
      <c r="AN711" s="62">
        <f t="shared" si="205"/>
        <v>0.840952229952091</v>
      </c>
      <c r="AO711" s="62">
        <f t="shared" si="200"/>
        <v>0.540952229952091</v>
      </c>
      <c r="AP711" s="62">
        <f t="shared" si="206"/>
        <v>0.019027684490198083</v>
      </c>
      <c r="AQ711" s="62">
        <f t="shared" si="207"/>
        <v>0.010292447261377246</v>
      </c>
      <c r="AR711" s="62">
        <f t="shared" si="208"/>
        <v>0.540854306278051</v>
      </c>
      <c r="AS711" s="139">
        <f t="shared" si="201"/>
        <v>0.49050000000000005</v>
      </c>
      <c r="AT711" s="62">
        <f t="shared" si="209"/>
        <v>0.5007924472613773</v>
      </c>
      <c r="AU711" s="62">
        <f t="shared" si="210"/>
        <v>-0.009530070838862705</v>
      </c>
      <c r="AV711" s="62">
        <f t="shared" si="211"/>
        <v>0.5313242354391883</v>
      </c>
      <c r="AW711" s="13">
        <f t="shared" si="203"/>
        <v>3.555072478753558</v>
      </c>
      <c r="AX711" s="98">
        <f t="shared" si="202"/>
        <v>1.7673859941619334</v>
      </c>
    </row>
    <row r="712" spans="32:50" ht="12.75">
      <c r="AF712" s="98"/>
      <c r="AG712" s="94">
        <v>677</v>
      </c>
      <c r="AH712" s="62">
        <f t="shared" si="195"/>
        <v>0.15839999999999987</v>
      </c>
      <c r="AI712" s="62">
        <f t="shared" si="196"/>
        <v>0.8416000000000001</v>
      </c>
      <c r="AJ712" s="62">
        <f t="shared" si="197"/>
        <v>0.1993171030033447</v>
      </c>
      <c r="AK712" s="62">
        <f t="shared" si="198"/>
        <v>0.7841616159950703</v>
      </c>
      <c r="AL712" s="62">
        <f t="shared" si="199"/>
        <v>0.015838384004929762</v>
      </c>
      <c r="AM712" s="62">
        <f t="shared" si="204"/>
        <v>0.8416000000000001</v>
      </c>
      <c r="AN712" s="62">
        <f t="shared" si="205"/>
        <v>0.8417490210317371</v>
      </c>
      <c r="AO712" s="62">
        <f t="shared" si="200"/>
        <v>0.541749021031737</v>
      </c>
      <c r="AP712" s="62">
        <f t="shared" si="206"/>
        <v>0.018817151356649086</v>
      </c>
      <c r="AQ712" s="62">
        <f t="shared" si="207"/>
        <v>0.010193571735763155</v>
      </c>
      <c r="AR712" s="62">
        <f t="shared" si="208"/>
        <v>0.5416531112105915</v>
      </c>
      <c r="AS712" s="139">
        <f t="shared" si="201"/>
        <v>0.49050000000000005</v>
      </c>
      <c r="AT712" s="62">
        <f t="shared" si="209"/>
        <v>0.5006935717357632</v>
      </c>
      <c r="AU712" s="62">
        <f t="shared" si="210"/>
        <v>-0.009422738899656445</v>
      </c>
      <c r="AV712" s="62">
        <f t="shared" si="211"/>
        <v>0.5322303723109351</v>
      </c>
      <c r="AW712" s="13">
        <f t="shared" si="203"/>
        <v>3.5564111374378244</v>
      </c>
      <c r="AX712" s="98">
        <f t="shared" si="202"/>
        <v>1.7667207373853393</v>
      </c>
    </row>
    <row r="713" spans="32:50" ht="12.75">
      <c r="AF713" s="98"/>
      <c r="AG713" s="94">
        <v>678</v>
      </c>
      <c r="AH713" s="62">
        <f t="shared" si="195"/>
        <v>0.15759999999999996</v>
      </c>
      <c r="AI713" s="62">
        <f t="shared" si="196"/>
        <v>0.8424</v>
      </c>
      <c r="AJ713" s="62">
        <f t="shared" si="197"/>
        <v>0.19829701006876893</v>
      </c>
      <c r="AK713" s="62">
        <f t="shared" si="198"/>
        <v>0.7843227906927097</v>
      </c>
      <c r="AL713" s="62">
        <f t="shared" si="199"/>
        <v>0.01567720930729033</v>
      </c>
      <c r="AM713" s="62">
        <f t="shared" si="204"/>
        <v>0.8424</v>
      </c>
      <c r="AN713" s="62">
        <f t="shared" si="205"/>
        <v>0.8425458651561141</v>
      </c>
      <c r="AO713" s="62">
        <f t="shared" si="200"/>
        <v>0.5425458651561141</v>
      </c>
      <c r="AP713" s="62">
        <f t="shared" si="206"/>
        <v>0.018608024465183635</v>
      </c>
      <c r="AQ713" s="62">
        <f t="shared" si="207"/>
        <v>0.01009512412155904</v>
      </c>
      <c r="AR713" s="62">
        <f t="shared" si="208"/>
        <v>0.5424519372875045</v>
      </c>
      <c r="AS713" s="139">
        <f t="shared" si="201"/>
        <v>0.49050000000000005</v>
      </c>
      <c r="AT713" s="62">
        <f t="shared" si="209"/>
        <v>0.500595124121559</v>
      </c>
      <c r="AU713" s="62">
        <f t="shared" si="210"/>
        <v>-0.009316161608573912</v>
      </c>
      <c r="AV713" s="62">
        <f t="shared" si="211"/>
        <v>0.5331357756789306</v>
      </c>
      <c r="AW713" s="13">
        <f t="shared" si="203"/>
        <v>3.557744303879703</v>
      </c>
      <c r="AX713" s="98">
        <f t="shared" si="202"/>
        <v>1.7660587075714809</v>
      </c>
    </row>
    <row r="714" spans="32:50" ht="12.75">
      <c r="AF714" s="98"/>
      <c r="AG714" s="94">
        <v>679</v>
      </c>
      <c r="AH714" s="62">
        <f t="shared" si="195"/>
        <v>0.15680000000000005</v>
      </c>
      <c r="AI714" s="62">
        <f t="shared" si="196"/>
        <v>0.8432</v>
      </c>
      <c r="AJ714" s="62">
        <f t="shared" si="197"/>
        <v>0.19727712618509438</v>
      </c>
      <c r="AK714" s="62">
        <f t="shared" si="198"/>
        <v>0.7844831164531204</v>
      </c>
      <c r="AL714" s="62">
        <f t="shared" si="199"/>
        <v>0.015516883546879634</v>
      </c>
      <c r="AM714" s="62">
        <f t="shared" si="204"/>
        <v>0.8432</v>
      </c>
      <c r="AN714" s="62">
        <f t="shared" si="205"/>
        <v>0.8433427616781964</v>
      </c>
      <c r="AO714" s="62">
        <f t="shared" si="200"/>
        <v>0.5433427616781965</v>
      </c>
      <c r="AP714" s="62">
        <f t="shared" si="206"/>
        <v>0.018400299239044838</v>
      </c>
      <c r="AQ714" s="62">
        <f t="shared" si="207"/>
        <v>0.009997105260289947</v>
      </c>
      <c r="AR714" s="62">
        <f t="shared" si="208"/>
        <v>0.5432507842189499</v>
      </c>
      <c r="AS714" s="139">
        <f t="shared" si="201"/>
        <v>0.49050000000000005</v>
      </c>
      <c r="AT714" s="62">
        <f t="shared" si="209"/>
        <v>0.50049710526029</v>
      </c>
      <c r="AU714" s="62">
        <f t="shared" si="210"/>
        <v>-0.009210335979452419</v>
      </c>
      <c r="AV714" s="62">
        <f t="shared" si="211"/>
        <v>0.5340404482394975</v>
      </c>
      <c r="AW714" s="13">
        <f t="shared" si="203"/>
        <v>3.5590720074294335</v>
      </c>
      <c r="AX714" s="98">
        <f t="shared" si="202"/>
        <v>1.7653998834706532</v>
      </c>
    </row>
    <row r="715" spans="32:50" ht="12.75">
      <c r="AF715" s="98"/>
      <c r="AG715" s="94">
        <v>680</v>
      </c>
      <c r="AH715" s="62">
        <f t="shared" si="195"/>
        <v>0.15599999999999992</v>
      </c>
      <c r="AI715" s="62">
        <f t="shared" si="196"/>
        <v>0.8440000000000001</v>
      </c>
      <c r="AJ715" s="62">
        <f t="shared" si="197"/>
        <v>0.19625745016365337</v>
      </c>
      <c r="AK715" s="62">
        <f t="shared" si="198"/>
        <v>0.7846425937966917</v>
      </c>
      <c r="AL715" s="62">
        <f t="shared" si="199"/>
        <v>0.015357406203308388</v>
      </c>
      <c r="AM715" s="62">
        <f t="shared" si="204"/>
        <v>0.8440000000000001</v>
      </c>
      <c r="AN715" s="62">
        <f t="shared" si="205"/>
        <v>0.844139709956411</v>
      </c>
      <c r="AO715" s="62">
        <f t="shared" si="200"/>
        <v>0.5441397099564109</v>
      </c>
      <c r="AP715" s="62">
        <f t="shared" si="206"/>
        <v>0.018193971121701392</v>
      </c>
      <c r="AQ715" s="62">
        <f t="shared" si="207"/>
        <v>0.009899515990762385</v>
      </c>
      <c r="AR715" s="62">
        <f t="shared" si="208"/>
        <v>0.5440496517181089</v>
      </c>
      <c r="AS715" s="139">
        <f t="shared" si="201"/>
        <v>0.49050000000000005</v>
      </c>
      <c r="AT715" s="62">
        <f t="shared" si="209"/>
        <v>0.5003995159907624</v>
      </c>
      <c r="AU715" s="62">
        <f t="shared" si="210"/>
        <v>-0.009105259041479914</v>
      </c>
      <c r="AV715" s="62">
        <f t="shared" si="211"/>
        <v>0.534944392676629</v>
      </c>
      <c r="AW715" s="13">
        <f t="shared" si="203"/>
        <v>3.5603942772393604</v>
      </c>
      <c r="AX715" s="98">
        <f t="shared" si="202"/>
        <v>1.764744244014292</v>
      </c>
    </row>
    <row r="716" spans="32:50" ht="12.75">
      <c r="AF716" s="98"/>
      <c r="AG716" s="94">
        <v>681</v>
      </c>
      <c r="AH716" s="62">
        <f t="shared" si="195"/>
        <v>0.1552</v>
      </c>
      <c r="AI716" s="62">
        <f t="shared" si="196"/>
        <v>0.8448</v>
      </c>
      <c r="AJ716" s="62">
        <f t="shared" si="197"/>
        <v>0.19523798081785387</v>
      </c>
      <c r="AK716" s="62">
        <f t="shared" si="198"/>
        <v>0.784801223240637</v>
      </c>
      <c r="AL716" s="62">
        <f t="shared" si="199"/>
        <v>0.015198776759363097</v>
      </c>
      <c r="AM716" s="62">
        <f t="shared" si="204"/>
        <v>0.8448</v>
      </c>
      <c r="AN716" s="62">
        <f t="shared" si="205"/>
        <v>0.8449367093546006</v>
      </c>
      <c r="AO716" s="62">
        <f t="shared" si="200"/>
        <v>0.5449367093546007</v>
      </c>
      <c r="AP716" s="62">
        <f t="shared" si="206"/>
        <v>0.017989035576755914</v>
      </c>
      <c r="AQ716" s="62">
        <f t="shared" si="207"/>
        <v>0.009802357149080365</v>
      </c>
      <c r="AR716" s="62">
        <f t="shared" si="208"/>
        <v>0.5448485395011557</v>
      </c>
      <c r="AS716" s="139">
        <f t="shared" si="201"/>
        <v>0.49050000000000005</v>
      </c>
      <c r="AT716" s="62">
        <f t="shared" si="209"/>
        <v>0.5003023571490804</v>
      </c>
      <c r="AU716" s="62">
        <f t="shared" si="210"/>
        <v>-0.009000927839124076</v>
      </c>
      <c r="AV716" s="62">
        <f t="shared" si="211"/>
        <v>0.5358476116620317</v>
      </c>
      <c r="AW716" s="13">
        <f t="shared" si="203"/>
        <v>3.561711142265505</v>
      </c>
      <c r="AX716" s="98">
        <f t="shared" si="202"/>
        <v>1.7640917683130888</v>
      </c>
    </row>
    <row r="717" spans="32:50" ht="12.75">
      <c r="AF717" s="98"/>
      <c r="AG717" s="94">
        <v>682</v>
      </c>
      <c r="AH717" s="62">
        <f t="shared" si="195"/>
        <v>0.1544000000000001</v>
      </c>
      <c r="AI717" s="62">
        <f t="shared" si="196"/>
        <v>0.8455999999999999</v>
      </c>
      <c r="AJ717" s="62">
        <f t="shared" si="197"/>
        <v>0.19421871696316412</v>
      </c>
      <c r="AK717" s="62">
        <f t="shared" si="198"/>
        <v>0.7849590052990029</v>
      </c>
      <c r="AL717" s="62">
        <f t="shared" si="199"/>
        <v>0.015040994700997179</v>
      </c>
      <c r="AM717" s="62">
        <f t="shared" si="204"/>
        <v>0.8455999999999999</v>
      </c>
      <c r="AN717" s="62">
        <f t="shared" si="205"/>
        <v>0.8457337592419941</v>
      </c>
      <c r="AO717" s="62">
        <f t="shared" si="200"/>
        <v>0.5457337592419942</v>
      </c>
      <c r="AP717" s="62">
        <f t="shared" si="206"/>
        <v>0.017785488087853102</v>
      </c>
      <c r="AQ717" s="62">
        <f t="shared" si="207"/>
        <v>0.009705629568661216</v>
      </c>
      <c r="AR717" s="62">
        <f t="shared" si="208"/>
        <v>0.545647447287234</v>
      </c>
      <c r="AS717" s="139">
        <f t="shared" si="201"/>
        <v>0.49050000000000005</v>
      </c>
      <c r="AT717" s="62">
        <f t="shared" si="209"/>
        <v>0.5002056295686612</v>
      </c>
      <c r="AU717" s="62">
        <f t="shared" si="210"/>
        <v>-0.008897339432061484</v>
      </c>
      <c r="AV717" s="62">
        <f t="shared" si="211"/>
        <v>0.5367501078551725</v>
      </c>
      <c r="AW717" s="13">
        <f t="shared" si="203"/>
        <v>3.5630226312691256</v>
      </c>
      <c r="AX717" s="98">
        <f t="shared" si="202"/>
        <v>1.7634424356551326</v>
      </c>
    </row>
    <row r="718" spans="32:50" ht="12.75">
      <c r="AF718" s="98"/>
      <c r="AG718" s="94">
        <v>683</v>
      </c>
      <c r="AH718" s="62">
        <f t="shared" si="195"/>
        <v>0.15359999999999996</v>
      </c>
      <c r="AI718" s="62">
        <f t="shared" si="196"/>
        <v>0.8464</v>
      </c>
      <c r="AJ718" s="62">
        <f t="shared" si="197"/>
        <v>0.19319965741709935</v>
      </c>
      <c r="AK718" s="62">
        <f t="shared" si="198"/>
        <v>0.7851159404826781</v>
      </c>
      <c r="AL718" s="62">
        <f t="shared" si="199"/>
        <v>0.014884059517321968</v>
      </c>
      <c r="AM718" s="62">
        <f t="shared" si="204"/>
        <v>0.8464</v>
      </c>
      <c r="AN718" s="62">
        <f t="shared" si="205"/>
        <v>0.8465308589931706</v>
      </c>
      <c r="AO718" s="62">
        <f t="shared" si="200"/>
        <v>0.5465308589931706</v>
      </c>
      <c r="AP718" s="62">
        <f t="shared" si="206"/>
        <v>0.01758332415858819</v>
      </c>
      <c r="AQ718" s="62">
        <f t="shared" si="207"/>
        <v>0.009609334080251265</v>
      </c>
      <c r="AR718" s="62">
        <f t="shared" si="208"/>
        <v>0.5464463747984307</v>
      </c>
      <c r="AS718" s="139">
        <f t="shared" si="201"/>
        <v>0.49050000000000005</v>
      </c>
      <c r="AT718" s="62">
        <f t="shared" si="209"/>
        <v>0.5001093340802513</v>
      </c>
      <c r="AU718" s="62">
        <f t="shared" si="210"/>
        <v>-0.008794490895107178</v>
      </c>
      <c r="AV718" s="62">
        <f t="shared" si="211"/>
        <v>0.5376518839033235</v>
      </c>
      <c r="AW718" s="13">
        <f t="shared" si="203"/>
        <v>3.5643287728182647</v>
      </c>
      <c r="AX718" s="98">
        <f t="shared" si="202"/>
        <v>1.7627962255040688</v>
      </c>
    </row>
    <row r="719" spans="32:50" ht="12.75">
      <c r="AF719" s="98"/>
      <c r="AG719" s="94">
        <v>684</v>
      </c>
      <c r="AH719" s="62">
        <f t="shared" si="195"/>
        <v>0.15280000000000005</v>
      </c>
      <c r="AI719" s="62">
        <f t="shared" si="196"/>
        <v>0.8472</v>
      </c>
      <c r="AJ719" s="62">
        <f t="shared" si="197"/>
        <v>0.1921808009992087</v>
      </c>
      <c r="AK719" s="62">
        <f t="shared" si="198"/>
        <v>0.7852720292994015</v>
      </c>
      <c r="AL719" s="62">
        <f t="shared" si="199"/>
        <v>0.014727970700598503</v>
      </c>
      <c r="AM719" s="62">
        <f t="shared" si="204"/>
        <v>0.8472</v>
      </c>
      <c r="AN719" s="62">
        <f t="shared" si="205"/>
        <v>0.8473280079880268</v>
      </c>
      <c r="AO719" s="62">
        <f t="shared" si="200"/>
        <v>0.5473280079880267</v>
      </c>
      <c r="AP719" s="62">
        <f t="shared" si="206"/>
        <v>0.017382539312416626</v>
      </c>
      <c r="AQ719" s="62">
        <f t="shared" si="207"/>
        <v>0.009513471511941934</v>
      </c>
      <c r="AR719" s="62">
        <f t="shared" si="208"/>
        <v>0.5472453217597506</v>
      </c>
      <c r="AS719" s="139">
        <f t="shared" si="201"/>
        <v>0.49050000000000005</v>
      </c>
      <c r="AT719" s="62">
        <f t="shared" si="209"/>
        <v>0.500013471511942</v>
      </c>
      <c r="AU719" s="62">
        <f t="shared" si="210"/>
        <v>-0.00869237931814498</v>
      </c>
      <c r="AV719" s="62">
        <f t="shared" si="211"/>
        <v>0.5385529424416057</v>
      </c>
      <c r="AW719" s="13">
        <f t="shared" si="203"/>
        <v>3.565629595289278</v>
      </c>
      <c r="AX719" s="98">
        <f t="shared" si="202"/>
        <v>1.7621531174972858</v>
      </c>
    </row>
    <row r="720" spans="32:50" ht="12.75">
      <c r="AF720" s="98"/>
      <c r="AG720" s="94">
        <v>685</v>
      </c>
      <c r="AH720" s="62">
        <f t="shared" si="195"/>
        <v>0.1519999999999999</v>
      </c>
      <c r="AI720" s="62">
        <f t="shared" si="196"/>
        <v>0.8480000000000001</v>
      </c>
      <c r="AJ720" s="62">
        <f t="shared" si="197"/>
        <v>0.1911621465310595</v>
      </c>
      <c r="AK720" s="62">
        <f t="shared" si="198"/>
        <v>0.7854272722537715</v>
      </c>
      <c r="AL720" s="62">
        <f t="shared" si="199"/>
        <v>0.014572727746228531</v>
      </c>
      <c r="AM720" s="62">
        <f t="shared" si="204"/>
        <v>0.8480000000000001</v>
      </c>
      <c r="AN720" s="62">
        <f t="shared" si="205"/>
        <v>0.8481252056117456</v>
      </c>
      <c r="AO720" s="62">
        <f t="shared" si="200"/>
        <v>0.5481252056117456</v>
      </c>
      <c r="AP720" s="62">
        <f t="shared" si="206"/>
        <v>0.01718312909256315</v>
      </c>
      <c r="AQ720" s="62">
        <f t="shared" si="207"/>
        <v>0.009418042689185328</v>
      </c>
      <c r="AR720" s="62">
        <f t="shared" si="208"/>
        <v>0.5480442878990922</v>
      </c>
      <c r="AS720" s="139">
        <f t="shared" si="201"/>
        <v>0.49050000000000005</v>
      </c>
      <c r="AT720" s="62">
        <f t="shared" si="209"/>
        <v>0.4999180426891854</v>
      </c>
      <c r="AU720" s="62">
        <f t="shared" si="210"/>
        <v>-0.008591001806057727</v>
      </c>
      <c r="AV720" s="62">
        <f t="shared" si="211"/>
        <v>0.5394532860930344</v>
      </c>
      <c r="AW720" s="13">
        <f t="shared" si="203"/>
        <v>3.566925126868347</v>
      </c>
      <c r="AX720" s="98">
        <f t="shared" si="202"/>
        <v>1.7615130914441242</v>
      </c>
    </row>
    <row r="721" spans="32:50" ht="12.75">
      <c r="AF721" s="98"/>
      <c r="AG721" s="94">
        <v>686</v>
      </c>
      <c r="AH721" s="62">
        <f t="shared" si="195"/>
        <v>0.1512</v>
      </c>
      <c r="AI721" s="62">
        <f t="shared" si="196"/>
        <v>0.8488</v>
      </c>
      <c r="AJ721" s="62">
        <f t="shared" si="197"/>
        <v>0.19014369283622545</v>
      </c>
      <c r="AK721" s="62">
        <f t="shared" si="198"/>
        <v>0.7855816698472541</v>
      </c>
      <c r="AL721" s="62">
        <f t="shared" si="199"/>
        <v>0.014418330152745962</v>
      </c>
      <c r="AM721" s="62">
        <f t="shared" si="204"/>
        <v>0.8488</v>
      </c>
      <c r="AN721" s="62">
        <f t="shared" si="205"/>
        <v>0.8489224512547618</v>
      </c>
      <c r="AO721" s="62">
        <f t="shared" si="200"/>
        <v>0.5489224512547619</v>
      </c>
      <c r="AP721" s="62">
        <f t="shared" si="206"/>
        <v>0.016985089061931767</v>
      </c>
      <c r="AQ721" s="62">
        <f t="shared" si="207"/>
        <v>0.00932304843480998</v>
      </c>
      <c r="AR721" s="62">
        <f t="shared" si="208"/>
        <v>0.5488432729472218</v>
      </c>
      <c r="AS721" s="139">
        <f t="shared" si="201"/>
        <v>0.49050000000000005</v>
      </c>
      <c r="AT721" s="62">
        <f t="shared" si="209"/>
        <v>0.49982304843481</v>
      </c>
      <c r="AU721" s="62">
        <f t="shared" si="210"/>
        <v>-0.008490355478658137</v>
      </c>
      <c r="AV721" s="62">
        <f t="shared" si="211"/>
        <v>0.5403529174685636</v>
      </c>
      <c r="AW721" s="13">
        <f t="shared" si="203"/>
        <v>3.568215395552985</v>
      </c>
      <c r="AX721" s="98">
        <f t="shared" si="202"/>
        <v>1.760876127324104</v>
      </c>
    </row>
    <row r="722" spans="32:50" ht="12.75">
      <c r="AF722" s="98"/>
      <c r="AG722" s="94">
        <v>687</v>
      </c>
      <c r="AH722" s="62">
        <f t="shared" si="195"/>
        <v>0.1504000000000001</v>
      </c>
      <c r="AI722" s="62">
        <f t="shared" si="196"/>
        <v>0.8495999999999999</v>
      </c>
      <c r="AJ722" s="62">
        <f t="shared" si="197"/>
        <v>0.1891254387402712</v>
      </c>
      <c r="AK722" s="62">
        <f t="shared" si="198"/>
        <v>0.7857352225781914</v>
      </c>
      <c r="AL722" s="62">
        <f t="shared" si="199"/>
        <v>0.01426477742180865</v>
      </c>
      <c r="AM722" s="62">
        <f t="shared" si="204"/>
        <v>0.8495999999999999</v>
      </c>
      <c r="AN722" s="62">
        <f t="shared" si="205"/>
        <v>0.8497197443127313</v>
      </c>
      <c r="AO722" s="62">
        <f t="shared" si="200"/>
        <v>0.5497197443127313</v>
      </c>
      <c r="AP722" s="62">
        <f t="shared" si="206"/>
        <v>0.016788414803016422</v>
      </c>
      <c r="AQ722" s="62">
        <f t="shared" si="207"/>
        <v>0.009228489569036817</v>
      </c>
      <c r="AR722" s="62">
        <f t="shared" si="208"/>
        <v>0.54964227663775</v>
      </c>
      <c r="AS722" s="139">
        <f t="shared" si="201"/>
        <v>0.49050000000000005</v>
      </c>
      <c r="AT722" s="62">
        <f t="shared" si="209"/>
        <v>0.49972848956903687</v>
      </c>
      <c r="AU722" s="62">
        <f t="shared" si="210"/>
        <v>-0.008390437470620219</v>
      </c>
      <c r="AV722" s="62">
        <f t="shared" si="211"/>
        <v>0.5412518391671298</v>
      </c>
      <c r="AW722" s="13">
        <f t="shared" si="203"/>
        <v>3.56950042915352</v>
      </c>
      <c r="AX722" s="98">
        <f t="shared" si="202"/>
        <v>1.7602422052851794</v>
      </c>
    </row>
    <row r="723" spans="32:50" ht="12.75">
      <c r="AF723" s="98"/>
      <c r="AG723" s="94">
        <v>688</v>
      </c>
      <c r="AH723" s="62">
        <f t="shared" si="195"/>
        <v>0.14959999999999996</v>
      </c>
      <c r="AI723" s="62">
        <f t="shared" si="196"/>
        <v>0.8504</v>
      </c>
      <c r="AJ723" s="62">
        <f t="shared" si="197"/>
        <v>0.18810738307073935</v>
      </c>
      <c r="AK723" s="62">
        <f t="shared" si="198"/>
        <v>0.7858879309418105</v>
      </c>
      <c r="AL723" s="62">
        <f t="shared" si="199"/>
        <v>0.014112069058189514</v>
      </c>
      <c r="AM723" s="62">
        <f t="shared" si="204"/>
        <v>0.8504</v>
      </c>
      <c r="AN723" s="62">
        <f t="shared" si="205"/>
        <v>0.8505170841864984</v>
      </c>
      <c r="AO723" s="62">
        <f t="shared" si="200"/>
        <v>0.5505170841864984</v>
      </c>
      <c r="AP723" s="62">
        <f t="shared" si="206"/>
        <v>0.016593101917811222</v>
      </c>
      <c r="AQ723" s="62">
        <f t="shared" si="207"/>
        <v>0.009134366909494613</v>
      </c>
      <c r="AR723" s="62">
        <f t="shared" si="208"/>
        <v>0.5504412987071072</v>
      </c>
      <c r="AS723" s="139">
        <f t="shared" si="201"/>
        <v>0.49050000000000005</v>
      </c>
      <c r="AT723" s="62">
        <f t="shared" si="209"/>
        <v>0.49963436690949464</v>
      </c>
      <c r="AU723" s="62">
        <f t="shared" si="210"/>
        <v>-0.008291244931410613</v>
      </c>
      <c r="AV723" s="62">
        <f t="shared" si="211"/>
        <v>0.5421500537756966</v>
      </c>
      <c r="AW723" s="13">
        <f t="shared" si="203"/>
        <v>3.570780255294565</v>
      </c>
      <c r="AX723" s="98">
        <f t="shared" si="202"/>
        <v>1.759611305642012</v>
      </c>
    </row>
    <row r="724" spans="32:50" ht="12.75">
      <c r="AF724" s="98"/>
      <c r="AG724" s="94">
        <v>689</v>
      </c>
      <c r="AH724" s="62">
        <f t="shared" si="195"/>
        <v>0.14880000000000004</v>
      </c>
      <c r="AI724" s="62">
        <f t="shared" si="196"/>
        <v>0.8512</v>
      </c>
      <c r="AJ724" s="62">
        <f t="shared" si="197"/>
        <v>0.18708952465713755</v>
      </c>
      <c r="AK724" s="62">
        <f t="shared" si="198"/>
        <v>0.7860397954302314</v>
      </c>
      <c r="AL724" s="62">
        <f t="shared" si="199"/>
        <v>0.013960204569768653</v>
      </c>
      <c r="AM724" s="62">
        <f t="shared" si="204"/>
        <v>0.8512</v>
      </c>
      <c r="AN724" s="62">
        <f t="shared" si="205"/>
        <v>0.8513144702820631</v>
      </c>
      <c r="AO724" s="62">
        <f t="shared" si="200"/>
        <v>0.5513144702820632</v>
      </c>
      <c r="AP724" s="62">
        <f t="shared" si="206"/>
        <v>0.016399146027722217</v>
      </c>
      <c r="AQ724" s="62">
        <f t="shared" si="207"/>
        <v>0.009040681271235999</v>
      </c>
      <c r="AR724" s="62">
        <f t="shared" si="208"/>
        <v>0.5512403388945186</v>
      </c>
      <c r="AS724" s="139">
        <f t="shared" si="201"/>
        <v>0.49050000000000005</v>
      </c>
      <c r="AT724" s="62">
        <f t="shared" si="209"/>
        <v>0.499540681271236</v>
      </c>
      <c r="AU724" s="62">
        <f t="shared" si="210"/>
        <v>-0.00819277502522093</v>
      </c>
      <c r="AV724" s="62">
        <f t="shared" si="211"/>
        <v>0.5430475638692976</v>
      </c>
      <c r="AW724" s="13">
        <f t="shared" si="203"/>
        <v>3.5720549014164797</v>
      </c>
      <c r="AX724" s="98">
        <f t="shared" si="202"/>
        <v>1.758983408874265</v>
      </c>
    </row>
    <row r="725" spans="32:50" ht="12.75">
      <c r="AF725" s="98"/>
      <c r="AG725" s="94">
        <v>690</v>
      </c>
      <c r="AH725" s="62">
        <f t="shared" si="195"/>
        <v>0.1479999999999999</v>
      </c>
      <c r="AI725" s="62">
        <f t="shared" si="196"/>
        <v>0.8520000000000001</v>
      </c>
      <c r="AJ725" s="62">
        <f t="shared" si="197"/>
        <v>0.18607186233092318</v>
      </c>
      <c r="AK725" s="62">
        <f t="shared" si="198"/>
        <v>0.7861908165324752</v>
      </c>
      <c r="AL725" s="62">
        <f t="shared" si="199"/>
        <v>0.0138091834675248</v>
      </c>
      <c r="AM725" s="62">
        <f t="shared" si="204"/>
        <v>0.8520000000000001</v>
      </c>
      <c r="AN725" s="62">
        <f t="shared" si="205"/>
        <v>0.8521119020105516</v>
      </c>
      <c r="AO725" s="62">
        <f t="shared" si="200"/>
        <v>0.5521119020105516</v>
      </c>
      <c r="AP725" s="62">
        <f t="shared" si="206"/>
        <v>0.016206542773478626</v>
      </c>
      <c r="AQ725" s="62">
        <f t="shared" si="207"/>
        <v>0.008947433466753023</v>
      </c>
      <c r="AR725" s="62">
        <f t="shared" si="208"/>
        <v>0.5520393969419818</v>
      </c>
      <c r="AS725" s="139">
        <f t="shared" si="201"/>
        <v>0.49050000000000005</v>
      </c>
      <c r="AT725" s="62">
        <f t="shared" si="209"/>
        <v>0.4994474334667531</v>
      </c>
      <c r="AU725" s="62">
        <f t="shared" si="210"/>
        <v>-0.008095024930899974</v>
      </c>
      <c r="AV725" s="62">
        <f t="shared" si="211"/>
        <v>0.5439443720110818</v>
      </c>
      <c r="AW725" s="13">
        <f t="shared" si="203"/>
        <v>3.573324394776814</v>
      </c>
      <c r="AX725" s="98">
        <f t="shared" si="202"/>
        <v>1.75835849562492</v>
      </c>
    </row>
    <row r="726" spans="32:50" ht="12.75">
      <c r="AF726" s="98"/>
      <c r="AG726" s="94">
        <v>691</v>
      </c>
      <c r="AH726" s="62">
        <f t="shared" si="195"/>
        <v>0.1472</v>
      </c>
      <c r="AI726" s="62">
        <f t="shared" si="196"/>
        <v>0.8528</v>
      </c>
      <c r="AJ726" s="62">
        <f t="shared" si="197"/>
        <v>0.18505439492549194</v>
      </c>
      <c r="AK726" s="62">
        <f t="shared" si="198"/>
        <v>0.7863409947344727</v>
      </c>
      <c r="AL726" s="62">
        <f t="shared" si="199"/>
        <v>0.013659005265527324</v>
      </c>
      <c r="AM726" s="62">
        <f t="shared" si="204"/>
        <v>0.8528</v>
      </c>
      <c r="AN726" s="62">
        <f t="shared" si="205"/>
        <v>0.8529093787881826</v>
      </c>
      <c r="AO726" s="62">
        <f t="shared" si="200"/>
        <v>0.5529093787881827</v>
      </c>
      <c r="AP726" s="62">
        <f t="shared" si="206"/>
        <v>0.016015287815045184</v>
      </c>
      <c r="AQ726" s="62">
        <f t="shared" si="207"/>
        <v>0.008854624305992997</v>
      </c>
      <c r="AR726" s="62">
        <f t="shared" si="208"/>
        <v>0.5528384725942415</v>
      </c>
      <c r="AS726" s="139">
        <f t="shared" si="201"/>
        <v>0.49050000000000005</v>
      </c>
      <c r="AT726" s="62">
        <f t="shared" si="209"/>
        <v>0.49935462430599303</v>
      </c>
      <c r="AU726" s="62">
        <f t="shared" si="210"/>
        <v>-0.0079979918418867</v>
      </c>
      <c r="AV726" s="62">
        <f t="shared" si="211"/>
        <v>0.5448404807523548</v>
      </c>
      <c r="AW726" s="13">
        <f t="shared" si="203"/>
        <v>3.574588762451734</v>
      </c>
      <c r="AX726" s="98">
        <f t="shared" si="202"/>
        <v>1.7577365466986148</v>
      </c>
    </row>
    <row r="727" spans="32:50" ht="12.75">
      <c r="AF727" s="98"/>
      <c r="AG727" s="94">
        <v>692</v>
      </c>
      <c r="AH727" s="62">
        <f t="shared" si="195"/>
        <v>0.14640000000000009</v>
      </c>
      <c r="AI727" s="62">
        <f t="shared" si="196"/>
        <v>0.8535999999999999</v>
      </c>
      <c r="AJ727" s="62">
        <f t="shared" si="197"/>
        <v>0.18403712127616248</v>
      </c>
      <c r="AK727" s="62">
        <f t="shared" si="198"/>
        <v>0.7864903305190726</v>
      </c>
      <c r="AL727" s="62">
        <f t="shared" si="199"/>
        <v>0.013509669480927466</v>
      </c>
      <c r="AM727" s="62">
        <f t="shared" si="204"/>
        <v>0.8535999999999999</v>
      </c>
      <c r="AN727" s="62">
        <f t="shared" si="205"/>
        <v>0.8537069000362383</v>
      </c>
      <c r="AO727" s="62">
        <f t="shared" si="200"/>
        <v>0.5537069000362382</v>
      </c>
      <c r="AP727" s="62">
        <f t="shared" si="206"/>
        <v>0.01582537683153378</v>
      </c>
      <c r="AQ727" s="62">
        <f t="shared" si="207"/>
        <v>0.00876225459637376</v>
      </c>
      <c r="AR727" s="62">
        <f t="shared" si="208"/>
        <v>0.553637565598767</v>
      </c>
      <c r="AS727" s="139">
        <f t="shared" si="201"/>
        <v>0.49050000000000005</v>
      </c>
      <c r="AT727" s="62">
        <f t="shared" si="209"/>
        <v>0.4992622545963738</v>
      </c>
      <c r="AU727" s="62">
        <f t="shared" si="210"/>
        <v>-0.007901672966143006</v>
      </c>
      <c r="AV727" s="62">
        <f t="shared" si="211"/>
        <v>0.545735892632624</v>
      </c>
      <c r="AW727" s="13">
        <f t="shared" si="203"/>
        <v>3.5758480313374434</v>
      </c>
      <c r="AX727" s="98">
        <f t="shared" si="202"/>
        <v>1.75711754306</v>
      </c>
    </row>
    <row r="728" spans="32:50" ht="12.75">
      <c r="AF728" s="98"/>
      <c r="AG728" s="94">
        <v>693</v>
      </c>
      <c r="AH728" s="62">
        <f t="shared" si="195"/>
        <v>0.14559999999999995</v>
      </c>
      <c r="AI728" s="62">
        <f t="shared" si="196"/>
        <v>0.8544</v>
      </c>
      <c r="AJ728" s="62">
        <f t="shared" si="197"/>
        <v>0.18302004022016366</v>
      </c>
      <c r="AK728" s="62">
        <f t="shared" si="198"/>
        <v>0.7866388243660493</v>
      </c>
      <c r="AL728" s="62">
        <f t="shared" si="199"/>
        <v>0.013361175633950784</v>
      </c>
      <c r="AM728" s="62">
        <f t="shared" si="204"/>
        <v>0.8544</v>
      </c>
      <c r="AN728" s="62">
        <f t="shared" si="205"/>
        <v>0.8545044651810318</v>
      </c>
      <c r="AO728" s="62">
        <f t="shared" si="200"/>
        <v>0.5545044651810318</v>
      </c>
      <c r="AP728" s="62">
        <f t="shared" si="206"/>
        <v>0.01563680552111696</v>
      </c>
      <c r="AQ728" s="62">
        <f t="shared" si="207"/>
        <v>0.008670325142799702</v>
      </c>
      <c r="AR728" s="62">
        <f t="shared" si="208"/>
        <v>0.5544366757057295</v>
      </c>
      <c r="AS728" s="139">
        <f t="shared" si="201"/>
        <v>0.49050000000000005</v>
      </c>
      <c r="AT728" s="62">
        <f t="shared" si="209"/>
        <v>0.49917032514279974</v>
      </c>
      <c r="AU728" s="62">
        <f t="shared" si="210"/>
        <v>-0.007806065526087625</v>
      </c>
      <c r="AV728" s="62">
        <f t="shared" si="211"/>
        <v>0.5466306101796419</v>
      </c>
      <c r="AW728" s="13">
        <f t="shared" si="203"/>
        <v>3.5771022281515865</v>
      </c>
      <c r="AX728" s="98">
        <f t="shared" si="202"/>
        <v>1.756501465832115</v>
      </c>
    </row>
    <row r="729" spans="32:50" ht="12.75">
      <c r="AF729" s="98"/>
      <c r="AG729" s="94">
        <v>694</v>
      </c>
      <c r="AH729" s="62">
        <f t="shared" si="195"/>
        <v>0.14480000000000004</v>
      </c>
      <c r="AI729" s="62">
        <f t="shared" si="196"/>
        <v>0.8552</v>
      </c>
      <c r="AJ729" s="62">
        <f t="shared" si="197"/>
        <v>0.18200315059662228</v>
      </c>
      <c r="AK729" s="62">
        <f t="shared" si="198"/>
        <v>0.7867864767521109</v>
      </c>
      <c r="AL729" s="62">
        <f t="shared" si="199"/>
        <v>0.013213523247889158</v>
      </c>
      <c r="AM729" s="62">
        <f t="shared" si="204"/>
        <v>0.8552</v>
      </c>
      <c r="AN729" s="62">
        <f t="shared" si="205"/>
        <v>0.8553020736538772</v>
      </c>
      <c r="AO729" s="62">
        <f t="shared" si="200"/>
        <v>0.5553020736538772</v>
      </c>
      <c r="AP729" s="62">
        <f t="shared" si="206"/>
        <v>0.015449569600941158</v>
      </c>
      <c r="AQ729" s="62">
        <f t="shared" si="207"/>
        <v>0.0085788367476774</v>
      </c>
      <c r="AR729" s="62">
        <f t="shared" si="208"/>
        <v>0.555235802667977</v>
      </c>
      <c r="AS729" s="139">
        <f t="shared" si="201"/>
        <v>0.49050000000000005</v>
      </c>
      <c r="AT729" s="62">
        <f t="shared" si="209"/>
        <v>0.49907883674767745</v>
      </c>
      <c r="AU729" s="62">
        <f t="shared" si="210"/>
        <v>-0.007711166758530068</v>
      </c>
      <c r="AV729" s="62">
        <f t="shared" si="211"/>
        <v>0.5475246359094469</v>
      </c>
      <c r="AW729" s="13">
        <f t="shared" si="203"/>
        <v>3.5783513794346344</v>
      </c>
      <c r="AX729" s="98">
        <f t="shared" si="202"/>
        <v>1.7558882962947884</v>
      </c>
    </row>
    <row r="730" spans="32:50" ht="12.75">
      <c r="AF730" s="98"/>
      <c r="AG730" s="94">
        <v>695</v>
      </c>
      <c r="AH730" s="62">
        <f t="shared" si="195"/>
        <v>0.1439999999999999</v>
      </c>
      <c r="AI730" s="62">
        <f t="shared" si="196"/>
        <v>0.8560000000000001</v>
      </c>
      <c r="AJ730" s="62">
        <f t="shared" si="197"/>
        <v>0.18098645124654758</v>
      </c>
      <c r="AK730" s="62">
        <f t="shared" si="198"/>
        <v>0.786933288150908</v>
      </c>
      <c r="AL730" s="62">
        <f t="shared" si="199"/>
        <v>0.013066711849092028</v>
      </c>
      <c r="AM730" s="62">
        <f t="shared" si="204"/>
        <v>0.8560000000000001</v>
      </c>
      <c r="AN730" s="62">
        <f t="shared" si="205"/>
        <v>0.8560997248910593</v>
      </c>
      <c r="AO730" s="62">
        <f t="shared" si="200"/>
        <v>0.5560997248910593</v>
      </c>
      <c r="AP730" s="62">
        <f t="shared" si="206"/>
        <v>0.01526366480703941</v>
      </c>
      <c r="AQ730" s="62">
        <f t="shared" si="207"/>
        <v>0.008487790210930726</v>
      </c>
      <c r="AR730" s="62">
        <f t="shared" si="208"/>
        <v>0.5560349462410138</v>
      </c>
      <c r="AS730" s="139">
        <f t="shared" si="201"/>
        <v>0.49050000000000005</v>
      </c>
      <c r="AT730" s="62">
        <f t="shared" si="209"/>
        <v>0.49898779021093076</v>
      </c>
      <c r="AU730" s="62">
        <f t="shared" si="210"/>
        <v>-0.007616973914604456</v>
      </c>
      <c r="AV730" s="62">
        <f t="shared" si="211"/>
        <v>0.5484179723264093</v>
      </c>
      <c r="AW730" s="13">
        <f t="shared" si="203"/>
        <v>3.5795955115512665</v>
      </c>
      <c r="AX730" s="98">
        <f t="shared" si="202"/>
        <v>1.755278015883052</v>
      </c>
    </row>
    <row r="731" spans="32:50" ht="12.75">
      <c r="AF731" s="98"/>
      <c r="AG731" s="94">
        <v>696</v>
      </c>
      <c r="AH731" s="62">
        <f t="shared" si="195"/>
        <v>0.1432</v>
      </c>
      <c r="AI731" s="62">
        <f t="shared" si="196"/>
        <v>0.8568</v>
      </c>
      <c r="AJ731" s="62">
        <f t="shared" si="197"/>
        <v>0.17996994101282043</v>
      </c>
      <c r="AK731" s="62">
        <f t="shared" si="198"/>
        <v>0.7870792590330405</v>
      </c>
      <c r="AL731" s="62">
        <f t="shared" si="199"/>
        <v>0.012920740966959499</v>
      </c>
      <c r="AM731" s="62">
        <f t="shared" si="204"/>
        <v>0.8568</v>
      </c>
      <c r="AN731" s="62">
        <f t="shared" si="205"/>
        <v>0.8568974183338023</v>
      </c>
      <c r="AO731" s="62">
        <f t="shared" si="200"/>
        <v>0.5568974183338022</v>
      </c>
      <c r="AP731" s="62">
        <f t="shared" si="206"/>
        <v>0.015079086894246582</v>
      </c>
      <c r="AQ731" s="62">
        <f t="shared" si="207"/>
        <v>0.00839718633001709</v>
      </c>
      <c r="AR731" s="62">
        <f t="shared" si="208"/>
        <v>0.5568341061829752</v>
      </c>
      <c r="AS731" s="139">
        <f t="shared" si="201"/>
        <v>0.49050000000000005</v>
      </c>
      <c r="AT731" s="62">
        <f t="shared" si="209"/>
        <v>0.4988971863300171</v>
      </c>
      <c r="AU731" s="62">
        <f t="shared" si="210"/>
        <v>-0.007523484259704806</v>
      </c>
      <c r="AV731" s="62">
        <f t="shared" si="211"/>
        <v>0.5493106219232704</v>
      </c>
      <c r="AW731" s="13">
        <f t="shared" si="203"/>
        <v>3.5808346506917275</v>
      </c>
      <c r="AX731" s="98">
        <f t="shared" si="202"/>
        <v>1.7546706061855808</v>
      </c>
    </row>
    <row r="732" spans="32:50" ht="12.75">
      <c r="AF732" s="98"/>
      <c r="AG732" s="94">
        <v>697</v>
      </c>
      <c r="AH732" s="62">
        <f t="shared" si="195"/>
        <v>0.14240000000000008</v>
      </c>
      <c r="AI732" s="62">
        <f t="shared" si="196"/>
        <v>0.8575999999999999</v>
      </c>
      <c r="AJ732" s="62">
        <f t="shared" si="197"/>
        <v>0.17895361874017804</v>
      </c>
      <c r="AK732" s="62">
        <f t="shared" si="198"/>
        <v>0.7872243898660661</v>
      </c>
      <c r="AL732" s="62">
        <f t="shared" si="199"/>
        <v>0.012775610133933912</v>
      </c>
      <c r="AM732" s="62">
        <f t="shared" si="204"/>
        <v>0.8575999999999999</v>
      </c>
      <c r="AN732" s="62">
        <f t="shared" si="205"/>
        <v>0.8576951534282412</v>
      </c>
      <c r="AO732" s="62">
        <f t="shared" si="200"/>
        <v>0.5576951534282413</v>
      </c>
      <c r="AP732" s="62">
        <f t="shared" si="206"/>
        <v>0.014895831636113086</v>
      </c>
      <c r="AQ732" s="62">
        <f t="shared" si="207"/>
        <v>0.00830702589994263</v>
      </c>
      <c r="AR732" s="62">
        <f t="shared" si="208"/>
        <v>0.557633282254608</v>
      </c>
      <c r="AS732" s="139">
        <f t="shared" si="201"/>
        <v>0.49050000000000005</v>
      </c>
      <c r="AT732" s="62">
        <f t="shared" si="209"/>
        <v>0.4988070258999427</v>
      </c>
      <c r="AU732" s="62">
        <f t="shared" si="210"/>
        <v>-0.007430695073419711</v>
      </c>
      <c r="AV732" s="62">
        <f t="shared" si="211"/>
        <v>0.5502025871811882</v>
      </c>
      <c r="AW732" s="13">
        <f t="shared" si="203"/>
        <v>3.5820688228731865</v>
      </c>
      <c r="AX732" s="98">
        <f t="shared" si="202"/>
        <v>1.7540660489431432</v>
      </c>
    </row>
    <row r="733" spans="32:50" ht="12.75">
      <c r="AF733" s="98"/>
      <c r="AG733" s="94">
        <v>698</v>
      </c>
      <c r="AH733" s="62">
        <f t="shared" si="195"/>
        <v>0.14159999999999995</v>
      </c>
      <c r="AI733" s="62">
        <f t="shared" si="196"/>
        <v>0.8584</v>
      </c>
      <c r="AJ733" s="62">
        <f t="shared" si="197"/>
        <v>0.17793748327520165</v>
      </c>
      <c r="AK733" s="62">
        <f t="shared" si="198"/>
        <v>0.7873686811145082</v>
      </c>
      <c r="AL733" s="62">
        <f t="shared" si="199"/>
        <v>0.012631318885491849</v>
      </c>
      <c r="AM733" s="62">
        <f t="shared" si="204"/>
        <v>0.8584</v>
      </c>
      <c r="AN733" s="62">
        <f t="shared" si="205"/>
        <v>0.8584929296253913</v>
      </c>
      <c r="AO733" s="62">
        <f t="shared" si="200"/>
        <v>0.5584929296253913</v>
      </c>
      <c r="AP733" s="62">
        <f t="shared" si="206"/>
        <v>0.014713894824819466</v>
      </c>
      <c r="AQ733" s="62">
        <f t="shared" si="207"/>
        <v>0.008217309713277606</v>
      </c>
      <c r="AR733" s="62">
        <f t="shared" si="208"/>
        <v>0.5584324742192456</v>
      </c>
      <c r="AS733" s="139">
        <f t="shared" si="201"/>
        <v>0.49050000000000005</v>
      </c>
      <c r="AT733" s="62">
        <f t="shared" si="209"/>
        <v>0.49871730971327766</v>
      </c>
      <c r="AU733" s="62">
        <f t="shared" si="210"/>
        <v>-0.007338603649467627</v>
      </c>
      <c r="AV733" s="62">
        <f t="shared" si="211"/>
        <v>0.551093870569778</v>
      </c>
      <c r="AW733" s="13">
        <f t="shared" si="203"/>
        <v>3.583298053941071</v>
      </c>
      <c r="AX733" s="98">
        <f t="shared" si="202"/>
        <v>1.7534643260470781</v>
      </c>
    </row>
    <row r="734" spans="32:50" ht="12.75">
      <c r="AF734" s="98"/>
      <c r="AG734" s="94">
        <v>699</v>
      </c>
      <c r="AH734" s="62">
        <f t="shared" si="195"/>
        <v>0.14080000000000004</v>
      </c>
      <c r="AI734" s="62">
        <f t="shared" si="196"/>
        <v>0.8592</v>
      </c>
      <c r="AJ734" s="62">
        <f t="shared" si="197"/>
        <v>0.1769215334663044</v>
      </c>
      <c r="AK734" s="62">
        <f t="shared" si="198"/>
        <v>0.7875121332398631</v>
      </c>
      <c r="AL734" s="62">
        <f t="shared" si="199"/>
        <v>0.012487866760136912</v>
      </c>
      <c r="AM734" s="62">
        <f t="shared" si="204"/>
        <v>0.8592</v>
      </c>
      <c r="AN734" s="62">
        <f t="shared" si="205"/>
        <v>0.859290746381118</v>
      </c>
      <c r="AO734" s="62">
        <f t="shared" si="200"/>
        <v>0.5592907463811181</v>
      </c>
      <c r="AP734" s="62">
        <f t="shared" si="206"/>
        <v>0.014533272271092237</v>
      </c>
      <c r="AQ734" s="62">
        <f t="shared" si="207"/>
        <v>0.00812803856017226</v>
      </c>
      <c r="AR734" s="62">
        <f t="shared" si="208"/>
        <v>0.5592316818427874</v>
      </c>
      <c r="AS734" s="139">
        <f t="shared" si="201"/>
        <v>0.49050000000000005</v>
      </c>
      <c r="AT734" s="62">
        <f t="shared" si="209"/>
        <v>0.4986280385601723</v>
      </c>
      <c r="AU734" s="62">
        <f t="shared" si="210"/>
        <v>-0.007247207295632964</v>
      </c>
      <c r="AV734" s="62">
        <f t="shared" si="211"/>
        <v>0.5519844745471544</v>
      </c>
      <c r="AW734" s="13">
        <f t="shared" si="203"/>
        <v>3.5845223695703896</v>
      </c>
      <c r="AX734" s="98">
        <f t="shared" si="202"/>
        <v>1.7528654195377877</v>
      </c>
    </row>
    <row r="735" spans="32:50" ht="12.75">
      <c r="AF735" s="98"/>
      <c r="AG735" s="94">
        <v>700</v>
      </c>
      <c r="AH735" s="62">
        <f t="shared" si="195"/>
        <v>0.1399999999999999</v>
      </c>
      <c r="AI735" s="62">
        <f t="shared" si="196"/>
        <v>0.8600000000000001</v>
      </c>
      <c r="AJ735" s="62">
        <f t="shared" si="197"/>
        <v>0.17590576816371617</v>
      </c>
      <c r="AK735" s="62">
        <f t="shared" si="198"/>
        <v>0.7876547467006088</v>
      </c>
      <c r="AL735" s="62">
        <f t="shared" si="199"/>
        <v>0.01234525329939129</v>
      </c>
      <c r="AM735" s="62">
        <f t="shared" si="204"/>
        <v>0.8600000000000001</v>
      </c>
      <c r="AN735" s="62">
        <f t="shared" si="205"/>
        <v>0.8600886031561087</v>
      </c>
      <c r="AO735" s="62">
        <f t="shared" si="200"/>
        <v>0.5600886031561088</v>
      </c>
      <c r="AP735" s="62">
        <f t="shared" si="206"/>
        <v>0.014353959804118578</v>
      </c>
      <c r="AQ735" s="62">
        <f t="shared" si="207"/>
        <v>0.008039213228371799</v>
      </c>
      <c r="AR735" s="62">
        <f t="shared" si="208"/>
        <v>0.5600309048936762</v>
      </c>
      <c r="AS735" s="139">
        <f t="shared" si="201"/>
        <v>0.49050000000000005</v>
      </c>
      <c r="AT735" s="62">
        <f t="shared" si="209"/>
        <v>0.49853921322837186</v>
      </c>
      <c r="AU735" s="62">
        <f t="shared" si="210"/>
        <v>-0.007156503333701739</v>
      </c>
      <c r="AV735" s="62">
        <f t="shared" si="211"/>
        <v>0.5528744015599745</v>
      </c>
      <c r="AW735" s="13">
        <f t="shared" si="203"/>
        <v>3.5857417952670523</v>
      </c>
      <c r="AX735" s="98">
        <f t="shared" si="202"/>
        <v>1.7522693116032464</v>
      </c>
    </row>
    <row r="736" spans="32:50" ht="12.75">
      <c r="AF736" s="98"/>
      <c r="AG736" s="94">
        <v>701</v>
      </c>
      <c r="AH736" s="62">
        <f t="shared" si="195"/>
        <v>0.1392</v>
      </c>
      <c r="AI736" s="62">
        <f t="shared" si="196"/>
        <v>0.8608</v>
      </c>
      <c r="AJ736" s="62">
        <f t="shared" si="197"/>
        <v>0.17489018621947292</v>
      </c>
      <c r="AK736" s="62">
        <f t="shared" si="198"/>
        <v>0.7877965219522107</v>
      </c>
      <c r="AL736" s="62">
        <f t="shared" si="199"/>
        <v>0.012203478047789318</v>
      </c>
      <c r="AM736" s="62">
        <f t="shared" si="204"/>
        <v>0.8608</v>
      </c>
      <c r="AN736" s="62">
        <f t="shared" si="205"/>
        <v>0.8608864994158422</v>
      </c>
      <c r="AO736" s="62">
        <f t="shared" si="200"/>
        <v>0.5608864994158422</v>
      </c>
      <c r="AP736" s="62">
        <f t="shared" si="206"/>
        <v>0.014175953271463726</v>
      </c>
      <c r="AQ736" s="62">
        <f t="shared" si="207"/>
        <v>0.007950834503232621</v>
      </c>
      <c r="AR736" s="62">
        <f t="shared" si="208"/>
        <v>0.5608301431428768</v>
      </c>
      <c r="AS736" s="139">
        <f t="shared" si="201"/>
        <v>0.49050000000000005</v>
      </c>
      <c r="AT736" s="62">
        <f t="shared" si="209"/>
        <v>0.4984508345032327</v>
      </c>
      <c r="AU736" s="62">
        <f t="shared" si="210"/>
        <v>-0.007066489099398776</v>
      </c>
      <c r="AV736" s="62">
        <f t="shared" si="211"/>
        <v>0.553763654043478</v>
      </c>
      <c r="AW736" s="13">
        <f t="shared" si="203"/>
        <v>3.5869563563691664</v>
      </c>
      <c r="AX736" s="98">
        <f t="shared" si="202"/>
        <v>1.7516759845775292</v>
      </c>
    </row>
    <row r="737" spans="32:50" ht="12.75">
      <c r="AF737" s="98"/>
      <c r="AG737" s="94">
        <v>702</v>
      </c>
      <c r="AH737" s="62">
        <f t="shared" si="195"/>
        <v>0.13840000000000008</v>
      </c>
      <c r="AI737" s="62">
        <f t="shared" si="196"/>
        <v>0.8615999999999999</v>
      </c>
      <c r="AJ737" s="62">
        <f t="shared" si="197"/>
        <v>0.1738747864874018</v>
      </c>
      <c r="AK737" s="62">
        <f t="shared" si="198"/>
        <v>0.7879374594471316</v>
      </c>
      <c r="AL737" s="62">
        <f t="shared" si="199"/>
        <v>0.012062540552868484</v>
      </c>
      <c r="AM737" s="62">
        <f t="shared" si="204"/>
        <v>0.8615999999999999</v>
      </c>
      <c r="AN737" s="62">
        <f t="shared" si="205"/>
        <v>0.861684434630561</v>
      </c>
      <c r="AO737" s="62">
        <f t="shared" si="200"/>
        <v>0.561684434630561</v>
      </c>
      <c r="AP737" s="62">
        <f t="shared" si="206"/>
        <v>0.013999248538985674</v>
      </c>
      <c r="AQ737" s="62">
        <f t="shared" si="207"/>
        <v>0.007862903167736818</v>
      </c>
      <c r="AR737" s="62">
        <f t="shared" si="208"/>
        <v>0.5616293963638546</v>
      </c>
      <c r="AS737" s="139">
        <f t="shared" si="201"/>
        <v>0.49050000000000005</v>
      </c>
      <c r="AT737" s="62">
        <f t="shared" si="209"/>
        <v>0.49836290316773685</v>
      </c>
      <c r="AU737" s="62">
        <f t="shared" si="210"/>
        <v>-0.006977161942323694</v>
      </c>
      <c r="AV737" s="62">
        <f t="shared" si="211"/>
        <v>0.5546522344215309</v>
      </c>
      <c r="AW737" s="13">
        <f t="shared" si="203"/>
        <v>3.588166078048326</v>
      </c>
      <c r="AX737" s="98">
        <f t="shared" si="202"/>
        <v>1.75108542093936</v>
      </c>
    </row>
    <row r="738" spans="32:50" ht="12.75">
      <c r="AF738" s="98"/>
      <c r="AG738" s="94">
        <v>703</v>
      </c>
      <c r="AH738" s="62">
        <f t="shared" si="195"/>
        <v>0.13759999999999994</v>
      </c>
      <c r="AI738" s="62">
        <f t="shared" si="196"/>
        <v>0.8624</v>
      </c>
      <c r="AJ738" s="62">
        <f t="shared" si="197"/>
        <v>0.172859567823109</v>
      </c>
      <c r="AK738" s="62">
        <f t="shared" si="198"/>
        <v>0.788077559634837</v>
      </c>
      <c r="AL738" s="62">
        <f t="shared" si="199"/>
        <v>0.01192244036516299</v>
      </c>
      <c r="AM738" s="62">
        <f t="shared" si="204"/>
        <v>0.8624</v>
      </c>
      <c r="AN738" s="62">
        <f t="shared" si="205"/>
        <v>0.8624824082752419</v>
      </c>
      <c r="AO738" s="62">
        <f t="shared" si="200"/>
        <v>0.562482408275242</v>
      </c>
      <c r="AP738" s="62">
        <f t="shared" si="206"/>
        <v>0.013823841490753214</v>
      </c>
      <c r="AQ738" s="62">
        <f t="shared" si="207"/>
        <v>0.007775420002508285</v>
      </c>
      <c r="AR738" s="62">
        <f t="shared" si="208"/>
        <v>0.5624286643325539</v>
      </c>
      <c r="AS738" s="139">
        <f t="shared" si="201"/>
        <v>0.49050000000000005</v>
      </c>
      <c r="AT738" s="62">
        <f t="shared" si="209"/>
        <v>0.49827542000250835</v>
      </c>
      <c r="AU738" s="62">
        <f t="shared" si="210"/>
        <v>-0.006888519225888737</v>
      </c>
      <c r="AV738" s="62">
        <f t="shared" si="211"/>
        <v>0.5555401451066652</v>
      </c>
      <c r="AW738" s="13">
        <f t="shared" si="203"/>
        <v>3.5893709853108913</v>
      </c>
      <c r="AX738" s="98">
        <f t="shared" si="202"/>
        <v>1.7504976033106736</v>
      </c>
    </row>
    <row r="739" spans="32:50" ht="12.75">
      <c r="AF739" s="98"/>
      <c r="AG739" s="94">
        <v>704</v>
      </c>
      <c r="AH739" s="62">
        <f t="shared" si="195"/>
        <v>0.13680000000000003</v>
      </c>
      <c r="AI739" s="62">
        <f t="shared" si="196"/>
        <v>0.8632</v>
      </c>
      <c r="AJ739" s="62">
        <f t="shared" si="197"/>
        <v>0.17184452908396797</v>
      </c>
      <c r="AK739" s="62">
        <f t="shared" si="198"/>
        <v>0.7882168229618042</v>
      </c>
      <c r="AL739" s="62">
        <f t="shared" si="199"/>
        <v>0.011783177038195869</v>
      </c>
      <c r="AM739" s="62">
        <f t="shared" si="204"/>
        <v>0.8632</v>
      </c>
      <c r="AN739" s="62">
        <f t="shared" si="205"/>
        <v>0.8632804198295669</v>
      </c>
      <c r="AO739" s="62">
        <f t="shared" si="200"/>
        <v>0.5632804198295669</v>
      </c>
      <c r="AP739" s="62">
        <f t="shared" si="206"/>
        <v>0.013649728028962593</v>
      </c>
      <c r="AQ739" s="62">
        <f t="shared" si="207"/>
        <v>0.007688385785827781</v>
      </c>
      <c r="AR739" s="62">
        <f t="shared" si="208"/>
        <v>0.563227946827376</v>
      </c>
      <c r="AS739" s="139">
        <f t="shared" si="201"/>
        <v>0.49050000000000005</v>
      </c>
      <c r="AT739" s="62">
        <f t="shared" si="209"/>
        <v>0.4981883857858278</v>
      </c>
      <c r="AU739" s="62">
        <f t="shared" si="210"/>
        <v>-0.006800558327256062</v>
      </c>
      <c r="AV739" s="62">
        <f t="shared" si="211"/>
        <v>0.55642738850012</v>
      </c>
      <c r="AW739" s="13">
        <f t="shared" si="203"/>
        <v>3.5905711029992475</v>
      </c>
      <c r="AX739" s="98">
        <f t="shared" si="202"/>
        <v>1.7499125144551977</v>
      </c>
    </row>
    <row r="740" spans="32:50" ht="12.75">
      <c r="AF740" s="98"/>
      <c r="AG740" s="94">
        <v>705</v>
      </c>
      <c r="AH740" s="62">
        <f aca="true" t="shared" si="212" ref="AH740:AH803">$AC$38-AI740</f>
        <v>0.1359999999999999</v>
      </c>
      <c r="AI740" s="62">
        <f aca="true" t="shared" si="213" ref="AI740:AI803">$AC$45+AG740*$AI$33</f>
        <v>0.8640000000000001</v>
      </c>
      <c r="AJ740" s="62">
        <f aca="true" t="shared" si="214" ref="AJ740:AJ803">ASIN(AH740/$AC$53)</f>
        <v>0.17082966912910438</v>
      </c>
      <c r="AK740" s="62">
        <f aca="true" t="shared" si="215" ref="AK740:AK803">$AC$53*COS(AJ740)</f>
        <v>0.7883552498715285</v>
      </c>
      <c r="AL740" s="62">
        <f aca="true" t="shared" si="216" ref="AL740:AL803">$AC$53-AK740</f>
        <v>0.011644750128471548</v>
      </c>
      <c r="AM740" s="62">
        <f t="shared" si="204"/>
        <v>0.8640000000000001</v>
      </c>
      <c r="AN740" s="62">
        <f t="shared" si="205"/>
        <v>0.8640784687778967</v>
      </c>
      <c r="AO740" s="62">
        <f aca="true" t="shared" si="217" ref="AO740:AO803">$AC$44*(AN740-$AC$45)</f>
        <v>0.5640784687778968</v>
      </c>
      <c r="AP740" s="62">
        <f t="shared" si="206"/>
        <v>0.013476904073854986</v>
      </c>
      <c r="AQ740" s="62">
        <f t="shared" si="207"/>
        <v>0.00760180129364829</v>
      </c>
      <c r="AR740" s="62">
        <f t="shared" si="208"/>
        <v>0.5640272436291607</v>
      </c>
      <c r="AS740" s="139">
        <f aca="true" t="shared" si="218" ref="AS740:AS803">$AC$40*$AC$37</f>
        <v>0.49050000000000005</v>
      </c>
      <c r="AT740" s="62">
        <f t="shared" si="209"/>
        <v>0.49810180129364834</v>
      </c>
      <c r="AU740" s="62">
        <f t="shared" si="210"/>
        <v>-0.006713276637275603</v>
      </c>
      <c r="AV740" s="62">
        <f t="shared" si="211"/>
        <v>0.5573139669918851</v>
      </c>
      <c r="AW740" s="13">
        <f t="shared" si="203"/>
        <v>3.5917664557930684</v>
      </c>
      <c r="AX740" s="98">
        <f aca="true" t="shared" si="219" ref="AX740:AX803">2*PI()/AW740</f>
        <v>1.7493301372770484</v>
      </c>
    </row>
    <row r="741" spans="32:50" ht="12.75">
      <c r="AF741" s="98"/>
      <c r="AG741" s="94">
        <v>706</v>
      </c>
      <c r="AH741" s="62">
        <f t="shared" si="212"/>
        <v>0.1352</v>
      </c>
      <c r="AI741" s="62">
        <f t="shared" si="213"/>
        <v>0.8648</v>
      </c>
      <c r="AJ741" s="62">
        <f t="shared" si="214"/>
        <v>0.16981498681938584</v>
      </c>
      <c r="AK741" s="62">
        <f t="shared" si="215"/>
        <v>0.7884928408045314</v>
      </c>
      <c r="AL741" s="62">
        <f t="shared" si="216"/>
        <v>0.01150715919546863</v>
      </c>
      <c r="AM741" s="62">
        <f t="shared" si="204"/>
        <v>0.8648</v>
      </c>
      <c r="AN741" s="62">
        <f t="shared" si="205"/>
        <v>0.8648765546092401</v>
      </c>
      <c r="AO741" s="62">
        <f t="shared" si="217"/>
        <v>0.56487655460924</v>
      </c>
      <c r="AP741" s="62">
        <f t="shared" si="206"/>
        <v>0.013305365563634623</v>
      </c>
      <c r="AQ741" s="62">
        <f t="shared" si="207"/>
        <v>0.0075156672996103775</v>
      </c>
      <c r="AR741" s="62">
        <f t="shared" si="208"/>
        <v>0.5648265545211621</v>
      </c>
      <c r="AS741" s="139">
        <f t="shared" si="218"/>
        <v>0.49050000000000005</v>
      </c>
      <c r="AT741" s="62">
        <f t="shared" si="209"/>
        <v>0.49801566729961044</v>
      </c>
      <c r="AU741" s="62">
        <f t="shared" si="210"/>
        <v>-0.006626671560423403</v>
      </c>
      <c r="AV741" s="62">
        <f t="shared" si="211"/>
        <v>0.5581998829607387</v>
      </c>
      <c r="AW741" s="13">
        <f aca="true" t="shared" si="220" ref="AW741:AW804">SQRT(ABS(AV741/($AC$40*AI741)))</f>
        <v>3.5929570682105476</v>
      </c>
      <c r="AX741" s="98">
        <f t="shared" si="219"/>
        <v>1.748750454819348</v>
      </c>
    </row>
    <row r="742" spans="32:50" ht="12.75">
      <c r="AF742" s="98"/>
      <c r="AG742" s="94">
        <v>707</v>
      </c>
      <c r="AH742" s="62">
        <f t="shared" si="212"/>
        <v>0.13440000000000007</v>
      </c>
      <c r="AI742" s="62">
        <f t="shared" si="213"/>
        <v>0.8655999999999999</v>
      </c>
      <c r="AJ742" s="62">
        <f t="shared" si="214"/>
        <v>0.16880048101740713</v>
      </c>
      <c r="AK742" s="62">
        <f t="shared" si="215"/>
        <v>0.7886295961983674</v>
      </c>
      <c r="AL742" s="62">
        <f t="shared" si="216"/>
        <v>0.011370403801632678</v>
      </c>
      <c r="AM742" s="62">
        <f t="shared" si="204"/>
        <v>0.8655999999999999</v>
      </c>
      <c r="AN742" s="62">
        <f t="shared" si="205"/>
        <v>0.865674676817228</v>
      </c>
      <c r="AO742" s="62">
        <f t="shared" si="217"/>
        <v>0.565674676817228</v>
      </c>
      <c r="AP742" s="62">
        <f t="shared" si="206"/>
        <v>0.01313510845438715</v>
      </c>
      <c r="AQ742" s="62">
        <f t="shared" si="207"/>
        <v>0.007429984575057564</v>
      </c>
      <c r="AR742" s="62">
        <f t="shared" si="208"/>
        <v>0.5656258792890313</v>
      </c>
      <c r="AS742" s="139">
        <f t="shared" si="218"/>
        <v>0.49050000000000005</v>
      </c>
      <c r="AT742" s="62">
        <f t="shared" si="209"/>
        <v>0.4979299845750576</v>
      </c>
      <c r="AU742" s="62">
        <f t="shared" si="210"/>
        <v>-0.006540740514740221</v>
      </c>
      <c r="AV742" s="62">
        <f t="shared" si="211"/>
        <v>0.5590851387742911</v>
      </c>
      <c r="AW742" s="13">
        <f t="shared" si="220"/>
        <v>3.594142964609635</v>
      </c>
      <c r="AX742" s="98">
        <f t="shared" si="219"/>
        <v>1.7481734502628534</v>
      </c>
    </row>
    <row r="743" spans="32:50" ht="12.75">
      <c r="AF743" s="98"/>
      <c r="AG743" s="94">
        <v>708</v>
      </c>
      <c r="AH743" s="62">
        <f t="shared" si="212"/>
        <v>0.13359999999999994</v>
      </c>
      <c r="AI743" s="62">
        <f t="shared" si="213"/>
        <v>0.8664000000000001</v>
      </c>
      <c r="AJ743" s="62">
        <f t="shared" si="214"/>
        <v>0.1677861505874785</v>
      </c>
      <c r="AK743" s="62">
        <f t="shared" si="215"/>
        <v>0.7887655164876315</v>
      </c>
      <c r="AL743" s="62">
        <f t="shared" si="216"/>
        <v>0.011234483512368554</v>
      </c>
      <c r="AM743" s="62">
        <f t="shared" si="204"/>
        <v>0.8664000000000001</v>
      </c>
      <c r="AN743" s="62">
        <f t="shared" si="205"/>
        <v>0.866472834900085</v>
      </c>
      <c r="AO743" s="62">
        <f t="shared" si="217"/>
        <v>0.5664728349000849</v>
      </c>
      <c r="AP743" s="62">
        <f t="shared" si="206"/>
        <v>0.012966128719997857</v>
      </c>
      <c r="AQ743" s="62">
        <f t="shared" si="207"/>
        <v>0.00734475388905127</v>
      </c>
      <c r="AR743" s="62">
        <f t="shared" si="208"/>
        <v>0.5664252177207934</v>
      </c>
      <c r="AS743" s="139">
        <f t="shared" si="218"/>
        <v>0.49050000000000005</v>
      </c>
      <c r="AT743" s="62">
        <f t="shared" si="209"/>
        <v>0.4978447538890513</v>
      </c>
      <c r="AU743" s="62">
        <f t="shared" si="210"/>
        <v>-0.006455480931770228</v>
      </c>
      <c r="AV743" s="62">
        <f t="shared" si="211"/>
        <v>0.5599697367890232</v>
      </c>
      <c r="AW743" s="13">
        <f t="shared" si="220"/>
        <v>3.5953241691892535</v>
      </c>
      <c r="AX743" s="98">
        <f t="shared" si="219"/>
        <v>1.7475991069246049</v>
      </c>
    </row>
    <row r="744" spans="32:50" ht="12.75">
      <c r="AF744" s="98"/>
      <c r="AG744" s="94">
        <v>709</v>
      </c>
      <c r="AH744" s="62">
        <f t="shared" si="212"/>
        <v>0.13280000000000003</v>
      </c>
      <c r="AI744" s="62">
        <f t="shared" si="213"/>
        <v>0.8672</v>
      </c>
      <c r="AJ744" s="62">
        <f t="shared" si="214"/>
        <v>0.16677199439561385</v>
      </c>
      <c r="AK744" s="62">
        <f t="shared" si="215"/>
        <v>0.788900602103966</v>
      </c>
      <c r="AL744" s="62">
        <f t="shared" si="216"/>
        <v>0.011099397896034091</v>
      </c>
      <c r="AM744" s="62">
        <f t="shared" si="204"/>
        <v>0.8672</v>
      </c>
      <c r="AN744" s="62">
        <f t="shared" si="205"/>
        <v>0.867271028360601</v>
      </c>
      <c r="AO744" s="62">
        <f t="shared" si="217"/>
        <v>0.5672710283606011</v>
      </c>
      <c r="AP744" s="62">
        <f t="shared" si="206"/>
        <v>0.012798422352071733</v>
      </c>
      <c r="AQ744" s="62">
        <f t="shared" si="207"/>
        <v>0.0072599760083866165</v>
      </c>
      <c r="AR744" s="62">
        <f t="shared" si="208"/>
        <v>0.5672245696068282</v>
      </c>
      <c r="AS744" s="139">
        <f t="shared" si="218"/>
        <v>0.49050000000000005</v>
      </c>
      <c r="AT744" s="62">
        <f t="shared" si="209"/>
        <v>0.4977599760083867</v>
      </c>
      <c r="AU744" s="62">
        <f t="shared" si="210"/>
        <v>-0.00637089025650077</v>
      </c>
      <c r="AV744" s="62">
        <f t="shared" si="211"/>
        <v>0.5608536793503275</v>
      </c>
      <c r="AW744" s="13">
        <f t="shared" si="220"/>
        <v>3.596500705990506</v>
      </c>
      <c r="AX744" s="98">
        <f t="shared" si="219"/>
        <v>1.747027408256589</v>
      </c>
    </row>
    <row r="745" spans="32:50" ht="12.75">
      <c r="AF745" s="98"/>
      <c r="AG745" s="94">
        <v>710</v>
      </c>
      <c r="AH745" s="62">
        <f t="shared" si="212"/>
        <v>0.1319999999999999</v>
      </c>
      <c r="AI745" s="62">
        <f t="shared" si="213"/>
        <v>0.8680000000000001</v>
      </c>
      <c r="AJ745" s="62">
        <f t="shared" si="214"/>
        <v>0.16575801130951612</v>
      </c>
      <c r="AK745" s="62">
        <f t="shared" si="215"/>
        <v>0.789034853476068</v>
      </c>
      <c r="AL745" s="62">
        <f t="shared" si="216"/>
        <v>0.01096514652393199</v>
      </c>
      <c r="AM745" s="62">
        <f t="shared" si="204"/>
        <v>0.8680000000000001</v>
      </c>
      <c r="AN745" s="62">
        <f t="shared" si="205"/>
        <v>0.8680692567061061</v>
      </c>
      <c r="AO745" s="62">
        <f t="shared" si="217"/>
        <v>0.5680692567061061</v>
      </c>
      <c r="AP745" s="62">
        <f t="shared" si="206"/>
        <v>0.012631985359851775</v>
      </c>
      <c r="AQ745" s="62">
        <f t="shared" si="207"/>
        <v>0.007175651697606967</v>
      </c>
      <c r="AR745" s="62">
        <f t="shared" si="208"/>
        <v>0.5680239347398509</v>
      </c>
      <c r="AS745" s="139">
        <f t="shared" si="218"/>
        <v>0.49050000000000005</v>
      </c>
      <c r="AT745" s="62">
        <f t="shared" si="209"/>
        <v>0.497675651697607</v>
      </c>
      <c r="AU745" s="62">
        <f t="shared" si="210"/>
        <v>-0.006286965947301385</v>
      </c>
      <c r="AV745" s="62">
        <f t="shared" si="211"/>
        <v>0.5617369687925495</v>
      </c>
      <c r="AW745" s="13">
        <f t="shared" si="220"/>
        <v>3.597672598897874</v>
      </c>
      <c r="AX745" s="98">
        <f t="shared" si="219"/>
        <v>1.7464583378444172</v>
      </c>
    </row>
    <row r="746" spans="32:50" ht="12.75">
      <c r="AF746" s="98"/>
      <c r="AG746" s="94">
        <v>711</v>
      </c>
      <c r="AH746" s="62">
        <f t="shared" si="212"/>
        <v>0.13119999999999998</v>
      </c>
      <c r="AI746" s="62">
        <f t="shared" si="213"/>
        <v>0.8688</v>
      </c>
      <c r="AJ746" s="62">
        <f t="shared" si="214"/>
        <v>0.16474420019856728</v>
      </c>
      <c r="AK746" s="62">
        <f t="shared" si="215"/>
        <v>0.7891682710296962</v>
      </c>
      <c r="AL746" s="62">
        <f t="shared" si="216"/>
        <v>0.010831728970303822</v>
      </c>
      <c r="AM746" s="62">
        <f t="shared" si="204"/>
        <v>0.8688</v>
      </c>
      <c r="AN746" s="62">
        <f t="shared" si="205"/>
        <v>0.8688675194484405</v>
      </c>
      <c r="AO746" s="62">
        <f t="shared" si="217"/>
        <v>0.5688675194484405</v>
      </c>
      <c r="AP746" s="62">
        <f t="shared" si="206"/>
        <v>0.012466813770140127</v>
      </c>
      <c r="AQ746" s="62">
        <f t="shared" si="207"/>
        <v>0.007091781719019817</v>
      </c>
      <c r="AR746" s="62">
        <f t="shared" si="208"/>
        <v>0.5688233129148906</v>
      </c>
      <c r="AS746" s="139">
        <f t="shared" si="218"/>
        <v>0.49050000000000005</v>
      </c>
      <c r="AT746" s="62">
        <f t="shared" si="209"/>
        <v>0.49759178171901985</v>
      </c>
      <c r="AU746" s="62">
        <f t="shared" si="210"/>
        <v>-0.006203705475864413</v>
      </c>
      <c r="AV746" s="62">
        <f t="shared" si="211"/>
        <v>0.5626196074390262</v>
      </c>
      <c r="AW746" s="13">
        <f t="shared" si="220"/>
        <v>3.598839871640402</v>
      </c>
      <c r="AX746" s="98">
        <f t="shared" si="219"/>
        <v>1.7458918794060214</v>
      </c>
    </row>
    <row r="747" spans="32:50" ht="12.75">
      <c r="AF747" s="98"/>
      <c r="AG747" s="94">
        <v>712</v>
      </c>
      <c r="AH747" s="62">
        <f t="shared" si="212"/>
        <v>0.13040000000000007</v>
      </c>
      <c r="AI747" s="62">
        <f t="shared" si="213"/>
        <v>0.8695999999999999</v>
      </c>
      <c r="AJ747" s="62">
        <f t="shared" si="214"/>
        <v>0.16373055993381375</v>
      </c>
      <c r="AK747" s="62">
        <f t="shared" si="215"/>
        <v>0.7893008551876781</v>
      </c>
      <c r="AL747" s="62">
        <f t="shared" si="216"/>
        <v>0.010699144812321926</v>
      </c>
      <c r="AM747" s="62">
        <f t="shared" si="204"/>
        <v>0.8695999999999999</v>
      </c>
      <c r="AN747" s="62">
        <f t="shared" si="205"/>
        <v>0.8696658161039302</v>
      </c>
      <c r="AO747" s="62">
        <f t="shared" si="217"/>
        <v>0.5696658161039303</v>
      </c>
      <c r="AP747" s="62">
        <f t="shared" si="206"/>
        <v>0.012302903627216977</v>
      </c>
      <c r="AQ747" s="62">
        <f t="shared" si="207"/>
        <v>0.0070083668327112</v>
      </c>
      <c r="AR747" s="62">
        <f t="shared" si="208"/>
        <v>0.569622703929272</v>
      </c>
      <c r="AS747" s="139">
        <f t="shared" si="218"/>
        <v>0.49050000000000005</v>
      </c>
      <c r="AT747" s="62">
        <f t="shared" si="209"/>
        <v>0.49750836683271127</v>
      </c>
      <c r="AU747" s="62">
        <f t="shared" si="210"/>
        <v>-0.006121106327144614</v>
      </c>
      <c r="AV747" s="62">
        <f t="shared" si="211"/>
        <v>0.5635015976021274</v>
      </c>
      <c r="AW747" s="13">
        <f t="shared" si="220"/>
        <v>3.6000025477928714</v>
      </c>
      <c r="AX747" s="98">
        <f t="shared" si="219"/>
        <v>1.745328016790363</v>
      </c>
    </row>
    <row r="748" spans="32:50" ht="12.75">
      <c r="AF748" s="98"/>
      <c r="AG748" s="94">
        <v>713</v>
      </c>
      <c r="AH748" s="62">
        <f t="shared" si="212"/>
        <v>0.12959999999999994</v>
      </c>
      <c r="AI748" s="62">
        <f t="shared" si="213"/>
        <v>0.8704000000000001</v>
      </c>
      <c r="AJ748" s="62">
        <f t="shared" si="214"/>
        <v>0.1627170893879548</v>
      </c>
      <c r="AK748" s="62">
        <f t="shared" si="215"/>
        <v>0.7894326063699169</v>
      </c>
      <c r="AL748" s="62">
        <f t="shared" si="216"/>
        <v>0.010567393630083188</v>
      </c>
      <c r="AM748" s="62">
        <f t="shared" si="204"/>
        <v>0.8704000000000001</v>
      </c>
      <c r="AN748" s="62">
        <f t="shared" si="205"/>
        <v>0.8704641461933589</v>
      </c>
      <c r="AO748" s="62">
        <f t="shared" si="217"/>
        <v>0.5704641461933588</v>
      </c>
      <c r="AP748" s="62">
        <f t="shared" si="206"/>
        <v>0.01214025099276205</v>
      </c>
      <c r="AQ748" s="62">
        <f t="shared" si="207"/>
        <v>0.00692540779656128</v>
      </c>
      <c r="AR748" s="62">
        <f t="shared" si="208"/>
        <v>0.5704221075825947</v>
      </c>
      <c r="AS748" s="139">
        <f t="shared" si="218"/>
        <v>0.49050000000000005</v>
      </c>
      <c r="AT748" s="62">
        <f t="shared" si="209"/>
        <v>0.4974254077965613</v>
      </c>
      <c r="AU748" s="62">
        <f t="shared" si="210"/>
        <v>-0.006039165999300223</v>
      </c>
      <c r="AV748" s="62">
        <f t="shared" si="211"/>
        <v>0.5643829415832945</v>
      </c>
      <c r="AW748" s="13">
        <f t="shared" si="220"/>
        <v>3.6011606507769653</v>
      </c>
      <c r="AX748" s="98">
        <f t="shared" si="219"/>
        <v>1.7447667339761592</v>
      </c>
    </row>
    <row r="749" spans="32:50" ht="12.75">
      <c r="AF749" s="98"/>
      <c r="AG749" s="94">
        <v>714</v>
      </c>
      <c r="AH749" s="62">
        <f t="shared" si="212"/>
        <v>0.12880000000000003</v>
      </c>
      <c r="AI749" s="62">
        <f t="shared" si="213"/>
        <v>0.8712</v>
      </c>
      <c r="AJ749" s="62">
        <f t="shared" si="214"/>
        <v>0.16170378743533106</v>
      </c>
      <c r="AK749" s="62">
        <f t="shared" si="215"/>
        <v>0.7895635249933979</v>
      </c>
      <c r="AL749" s="62">
        <f t="shared" si="216"/>
        <v>0.010436475006602164</v>
      </c>
      <c r="AM749" s="62">
        <f t="shared" si="204"/>
        <v>0.8712</v>
      </c>
      <c r="AN749" s="62">
        <f t="shared" si="205"/>
        <v>0.8712625092419409</v>
      </c>
      <c r="AO749" s="62">
        <f t="shared" si="217"/>
        <v>0.571262509241941</v>
      </c>
      <c r="AP749" s="62">
        <f t="shared" si="206"/>
        <v>0.011978851945775611</v>
      </c>
      <c r="AQ749" s="62">
        <f t="shared" si="207"/>
        <v>0.006842905366259455</v>
      </c>
      <c r="AR749" s="62">
        <f t="shared" si="208"/>
        <v>0.5712215236767143</v>
      </c>
      <c r="AS749" s="139">
        <f t="shared" si="218"/>
        <v>0.49050000000000005</v>
      </c>
      <c r="AT749" s="62">
        <f t="shared" si="209"/>
        <v>0.4973429053662595</v>
      </c>
      <c r="AU749" s="62">
        <f t="shared" si="210"/>
        <v>-0.0059578820036339224</v>
      </c>
      <c r="AV749" s="62">
        <f t="shared" si="211"/>
        <v>0.5652636416730804</v>
      </c>
      <c r="AW749" s="13">
        <f t="shared" si="220"/>
        <v>3.602314203862422</v>
      </c>
      <c r="AX749" s="98">
        <f t="shared" si="219"/>
        <v>1.744208015070623</v>
      </c>
    </row>
    <row r="750" spans="32:50" ht="12.75">
      <c r="AF750" s="98"/>
      <c r="AG750" s="94">
        <v>715</v>
      </c>
      <c r="AH750" s="62">
        <f t="shared" si="212"/>
        <v>0.1279999999999999</v>
      </c>
      <c r="AI750" s="62">
        <f t="shared" si="213"/>
        <v>0.8720000000000001</v>
      </c>
      <c r="AJ750" s="62">
        <f t="shared" si="214"/>
        <v>0.16069065295191046</v>
      </c>
      <c r="AK750" s="62">
        <f t="shared" si="215"/>
        <v>0.7896936114721963</v>
      </c>
      <c r="AL750" s="62">
        <f t="shared" si="216"/>
        <v>0.010306388527803745</v>
      </c>
      <c r="AM750" s="62">
        <f t="shared" si="204"/>
        <v>0.8720000000000001</v>
      </c>
      <c r="AN750" s="62">
        <f t="shared" si="205"/>
        <v>0.8720609047792971</v>
      </c>
      <c r="AO750" s="62">
        <f t="shared" si="217"/>
        <v>0.572060904779297</v>
      </c>
      <c r="AP750" s="62">
        <f t="shared" si="206"/>
        <v>0.011818702582499244</v>
      </c>
      <c r="AQ750" s="62">
        <f t="shared" si="207"/>
        <v>0.0067608602953190735</v>
      </c>
      <c r="AR750" s="62">
        <f t="shared" si="208"/>
        <v>0.5720209520157239</v>
      </c>
      <c r="AS750" s="139">
        <f t="shared" si="218"/>
        <v>0.49050000000000005</v>
      </c>
      <c r="AT750" s="62">
        <f t="shared" si="209"/>
        <v>0.49726086029531913</v>
      </c>
      <c r="AU750" s="62">
        <f t="shared" si="210"/>
        <v>-0.0058772518645338265</v>
      </c>
      <c r="AV750" s="62">
        <f t="shared" si="211"/>
        <v>0.5661437001511901</v>
      </c>
      <c r="AW750" s="13">
        <f t="shared" si="220"/>
        <v>3.6034632301681784</v>
      </c>
      <c r="AX750" s="98">
        <f t="shared" si="219"/>
        <v>1.743651844308216</v>
      </c>
    </row>
    <row r="751" spans="32:50" ht="12.75">
      <c r="AF751" s="98"/>
      <c r="AG751" s="94">
        <v>716</v>
      </c>
      <c r="AH751" s="62">
        <f t="shared" si="212"/>
        <v>0.12719999999999998</v>
      </c>
      <c r="AI751" s="62">
        <f t="shared" si="213"/>
        <v>0.8728</v>
      </c>
      <c r="AJ751" s="62">
        <f t="shared" si="214"/>
        <v>0.1596776848152778</v>
      </c>
      <c r="AK751" s="62">
        <f t="shared" si="215"/>
        <v>0.7898228662174831</v>
      </c>
      <c r="AL751" s="62">
        <f t="shared" si="216"/>
        <v>0.010177133782516945</v>
      </c>
      <c r="AM751" s="62">
        <f t="shared" si="204"/>
        <v>0.8728</v>
      </c>
      <c r="AN751" s="62">
        <f t="shared" si="205"/>
        <v>0.8728593323394253</v>
      </c>
      <c r="AO751" s="62">
        <f t="shared" si="217"/>
        <v>0.5728593323394253</v>
      </c>
      <c r="AP751" s="62">
        <f t="shared" si="206"/>
        <v>0.011659799016338282</v>
      </c>
      <c r="AQ751" s="62">
        <f t="shared" si="207"/>
        <v>0.006679273335092845</v>
      </c>
      <c r="AR751" s="62">
        <f t="shared" si="208"/>
        <v>0.5728203924059332</v>
      </c>
      <c r="AS751" s="139">
        <f t="shared" si="218"/>
        <v>0.49050000000000005</v>
      </c>
      <c r="AT751" s="62">
        <f t="shared" si="209"/>
        <v>0.4971792733350929</v>
      </c>
      <c r="AU751" s="62">
        <f t="shared" si="210"/>
        <v>-0.005797273119415444</v>
      </c>
      <c r="AV751" s="62">
        <f t="shared" si="211"/>
        <v>0.5670231192865177</v>
      </c>
      <c r="AW751" s="13">
        <f t="shared" si="220"/>
        <v>3.604607752663501</v>
      </c>
      <c r="AX751" s="98">
        <f t="shared" si="219"/>
        <v>1.7430982060494218</v>
      </c>
    </row>
    <row r="752" spans="32:50" ht="12.75">
      <c r="AF752" s="98"/>
      <c r="AG752" s="94">
        <v>717</v>
      </c>
      <c r="AH752" s="62">
        <f t="shared" si="212"/>
        <v>0.12640000000000007</v>
      </c>
      <c r="AI752" s="62">
        <f t="shared" si="213"/>
        <v>0.8735999999999999</v>
      </c>
      <c r="AJ752" s="62">
        <f t="shared" si="214"/>
        <v>0.1586648819046209</v>
      </c>
      <c r="AK752" s="62">
        <f t="shared" si="215"/>
        <v>0.789951289637532</v>
      </c>
      <c r="AL752" s="62">
        <f t="shared" si="216"/>
        <v>0.010048710362468016</v>
      </c>
      <c r="AM752" s="62">
        <f t="shared" si="204"/>
        <v>0.8735999999999999</v>
      </c>
      <c r="AN752" s="62">
        <f t="shared" si="205"/>
        <v>0.8736577914606776</v>
      </c>
      <c r="AO752" s="62">
        <f t="shared" si="217"/>
        <v>0.5736577914606775</v>
      </c>
      <c r="AP752" s="62">
        <f t="shared" si="206"/>
        <v>0.011502137377783704</v>
      </c>
      <c r="AQ752" s="62">
        <f t="shared" si="207"/>
        <v>0.006598145234787712</v>
      </c>
      <c r="AR752" s="62">
        <f t="shared" si="208"/>
        <v>0.5736198446558511</v>
      </c>
      <c r="AS752" s="139">
        <f t="shared" si="218"/>
        <v>0.49050000000000005</v>
      </c>
      <c r="AT752" s="62">
        <f t="shared" si="209"/>
        <v>0.49709814523478774</v>
      </c>
      <c r="AU752" s="62">
        <f t="shared" si="210"/>
        <v>-0.00571794331866351</v>
      </c>
      <c r="AV752" s="62">
        <f t="shared" si="211"/>
        <v>0.5679019013371877</v>
      </c>
      <c r="AW752" s="13">
        <f t="shared" si="220"/>
        <v>3.605747794169109</v>
      </c>
      <c r="AX752" s="98">
        <f t="shared" si="219"/>
        <v>1.7425470847795257</v>
      </c>
    </row>
    <row r="753" spans="32:50" ht="12.75">
      <c r="AF753" s="98"/>
      <c r="AG753" s="94">
        <v>718</v>
      </c>
      <c r="AH753" s="62">
        <f t="shared" si="212"/>
        <v>0.12559999999999993</v>
      </c>
      <c r="AI753" s="62">
        <f t="shared" si="213"/>
        <v>0.8744000000000001</v>
      </c>
      <c r="AJ753" s="62">
        <f t="shared" si="214"/>
        <v>0.1576522431007191</v>
      </c>
      <c r="AK753" s="62">
        <f t="shared" si="215"/>
        <v>0.7900788821377268</v>
      </c>
      <c r="AL753" s="62">
        <f t="shared" si="216"/>
        <v>0.009921117862273232</v>
      </c>
      <c r="AM753" s="62">
        <f t="shared" si="204"/>
        <v>0.8744000000000001</v>
      </c>
      <c r="AN753" s="62">
        <f t="shared" si="205"/>
        <v>0.8744562816857326</v>
      </c>
      <c r="AO753" s="62">
        <f t="shared" si="217"/>
        <v>0.5744562816857326</v>
      </c>
      <c r="AP753" s="62">
        <f t="shared" si="206"/>
        <v>0.01134571381433403</v>
      </c>
      <c r="AQ753" s="62">
        <f t="shared" si="207"/>
        <v>0.006517476741479473</v>
      </c>
      <c r="AR753" s="62">
        <f t="shared" si="208"/>
        <v>0.5744193085761673</v>
      </c>
      <c r="AS753" s="139">
        <f t="shared" si="218"/>
        <v>0.49050000000000005</v>
      </c>
      <c r="AT753" s="62">
        <f t="shared" si="209"/>
        <v>0.4970174767414795</v>
      </c>
      <c r="AU753" s="62">
        <f t="shared" si="210"/>
        <v>-0.00563926002557395</v>
      </c>
      <c r="AV753" s="62">
        <f t="shared" si="211"/>
        <v>0.5687800485505934</v>
      </c>
      <c r="AW753" s="13">
        <f t="shared" si="220"/>
        <v>3.606883377358287</v>
      </c>
      <c r="AX753" s="98">
        <f t="shared" si="219"/>
        <v>1.7419984651074152</v>
      </c>
    </row>
    <row r="754" spans="32:50" ht="12.75">
      <c r="AF754" s="98"/>
      <c r="AG754" s="94">
        <v>719</v>
      </c>
      <c r="AH754" s="62">
        <f t="shared" si="212"/>
        <v>0.12480000000000002</v>
      </c>
      <c r="AI754" s="62">
        <f t="shared" si="213"/>
        <v>0.8752</v>
      </c>
      <c r="AJ754" s="62">
        <f t="shared" si="214"/>
        <v>0.15663976728593193</v>
      </c>
      <c r="AK754" s="62">
        <f t="shared" si="215"/>
        <v>0.7902056441205669</v>
      </c>
      <c r="AL754" s="62">
        <f t="shared" si="216"/>
        <v>0.009794355879433114</v>
      </c>
      <c r="AM754" s="62">
        <f t="shared" si="204"/>
        <v>0.8752</v>
      </c>
      <c r="AN754" s="62">
        <f t="shared" si="205"/>
        <v>0.8752548025615701</v>
      </c>
      <c r="AO754" s="62">
        <f t="shared" si="217"/>
        <v>0.57525480256157</v>
      </c>
      <c r="AP754" s="62">
        <f t="shared" si="206"/>
        <v>0.011190524490419152</v>
      </c>
      <c r="AQ754" s="62">
        <f t="shared" si="207"/>
        <v>0.006437268600128253</v>
      </c>
      <c r="AR754" s="62">
        <f t="shared" si="208"/>
        <v>0.5752187839797313</v>
      </c>
      <c r="AS754" s="139">
        <f t="shared" si="218"/>
        <v>0.49050000000000005</v>
      </c>
      <c r="AT754" s="62">
        <f t="shared" si="209"/>
        <v>0.4969372686001283</v>
      </c>
      <c r="AU754" s="62">
        <f t="shared" si="210"/>
        <v>-0.00556122081629696</v>
      </c>
      <c r="AV754" s="62">
        <f t="shared" si="211"/>
        <v>0.5696575631634343</v>
      </c>
      <c r="AW754" s="13">
        <f t="shared" si="220"/>
        <v>3.608014524757985</v>
      </c>
      <c r="AX754" s="98">
        <f t="shared" si="219"/>
        <v>1.7414523317643917</v>
      </c>
    </row>
    <row r="755" spans="32:50" ht="12.75">
      <c r="AF755" s="98"/>
      <c r="AG755" s="94">
        <v>720</v>
      </c>
      <c r="AH755" s="62">
        <f t="shared" si="212"/>
        <v>0.12399999999999989</v>
      </c>
      <c r="AI755" s="62">
        <f t="shared" si="213"/>
        <v>0.8760000000000001</v>
      </c>
      <c r="AJ755" s="62">
        <f t="shared" si="214"/>
        <v>0.15562745334418532</v>
      </c>
      <c r="AK755" s="62">
        <f t="shared" si="215"/>
        <v>0.7903315759856746</v>
      </c>
      <c r="AL755" s="62">
        <f t="shared" si="216"/>
        <v>0.009668424014325439</v>
      </c>
      <c r="AM755" s="62">
        <f t="shared" si="204"/>
        <v>0.8760000000000001</v>
      </c>
      <c r="AN755" s="62">
        <f t="shared" si="205"/>
        <v>0.8760533536394464</v>
      </c>
      <c r="AO755" s="62">
        <f t="shared" si="217"/>
        <v>0.5760533536394463</v>
      </c>
      <c r="AP755" s="62">
        <f t="shared" si="206"/>
        <v>0.011036565587323056</v>
      </c>
      <c r="AQ755" s="62">
        <f t="shared" si="207"/>
        <v>0.006357521553593134</v>
      </c>
      <c r="AR755" s="62">
        <f t="shared" si="208"/>
        <v>0.5760182706815372</v>
      </c>
      <c r="AS755" s="139">
        <f t="shared" si="218"/>
        <v>0.49050000000000005</v>
      </c>
      <c r="AT755" s="62">
        <f t="shared" si="209"/>
        <v>0.4968575215535932</v>
      </c>
      <c r="AU755" s="62">
        <f t="shared" si="210"/>
        <v>-0.005483823279779657</v>
      </c>
      <c r="AV755" s="62">
        <f t="shared" si="211"/>
        <v>0.5705344474017575</v>
      </c>
      <c r="AW755" s="13">
        <f t="shared" si="220"/>
        <v>3.6091412587499123</v>
      </c>
      <c r="AX755" s="98">
        <f t="shared" si="219"/>
        <v>1.7409086696029943</v>
      </c>
    </row>
    <row r="756" spans="32:50" ht="12.75">
      <c r="AF756" s="98"/>
      <c r="AG756" s="94">
        <v>721</v>
      </c>
      <c r="AH756" s="62">
        <f t="shared" si="212"/>
        <v>0.12319999999999998</v>
      </c>
      <c r="AI756" s="62">
        <f t="shared" si="213"/>
        <v>0.8768</v>
      </c>
      <c r="AJ756" s="62">
        <f t="shared" si="214"/>
        <v>0.1546153001609614</v>
      </c>
      <c r="AK756" s="62">
        <f t="shared" si="215"/>
        <v>0.7904566781298011</v>
      </c>
      <c r="AL756" s="62">
        <f t="shared" si="216"/>
        <v>0.009543321870198906</v>
      </c>
      <c r="AM756" s="62">
        <f t="shared" si="204"/>
        <v>0.8768</v>
      </c>
      <c r="AN756" s="62">
        <f t="shared" si="205"/>
        <v>0.876851934474868</v>
      </c>
      <c r="AO756" s="62">
        <f t="shared" si="217"/>
        <v>0.5768519344748679</v>
      </c>
      <c r="AP756" s="62">
        <f t="shared" si="206"/>
        <v>0.010883833303107649</v>
      </c>
      <c r="AQ756" s="62">
        <f t="shared" si="207"/>
        <v>0.006278236342647127</v>
      </c>
      <c r="AR756" s="62">
        <f t="shared" si="208"/>
        <v>0.5768177684987029</v>
      </c>
      <c r="AS756" s="139">
        <f t="shared" si="218"/>
        <v>0.49050000000000005</v>
      </c>
      <c r="AT756" s="62">
        <f t="shared" si="209"/>
        <v>0.4967782363426472</v>
      </c>
      <c r="AU756" s="62">
        <f t="shared" si="210"/>
        <v>-0.005407065017709428</v>
      </c>
      <c r="AV756" s="62">
        <f t="shared" si="211"/>
        <v>0.5714107034809935</v>
      </c>
      <c r="AW756" s="13">
        <f t="shared" si="220"/>
        <v>3.6102636015716194</v>
      </c>
      <c r="AX756" s="98">
        <f t="shared" si="219"/>
        <v>1.7403674635958413</v>
      </c>
    </row>
    <row r="757" spans="32:50" ht="12.75">
      <c r="AF757" s="98"/>
      <c r="AG757" s="94">
        <v>722</v>
      </c>
      <c r="AH757" s="62">
        <f t="shared" si="212"/>
        <v>0.12240000000000006</v>
      </c>
      <c r="AI757" s="62">
        <f t="shared" si="213"/>
        <v>0.8775999999999999</v>
      </c>
      <c r="AJ757" s="62">
        <f t="shared" si="214"/>
        <v>0.15360330662328486</v>
      </c>
      <c r="AK757" s="62">
        <f t="shared" si="215"/>
        <v>0.7905809509468338</v>
      </c>
      <c r="AL757" s="62">
        <f t="shared" si="216"/>
        <v>0.009419049053166262</v>
      </c>
      <c r="AM757" s="62">
        <f t="shared" si="204"/>
        <v>0.8775999999999999</v>
      </c>
      <c r="AN757" s="62">
        <f t="shared" si="205"/>
        <v>0.8776505446275675</v>
      </c>
      <c r="AO757" s="62">
        <f t="shared" si="217"/>
        <v>0.5776505446275675</v>
      </c>
      <c r="AP757" s="62">
        <f t="shared" si="206"/>
        <v>0.010732323852536241</v>
      </c>
      <c r="AQ757" s="62">
        <f t="shared" si="207"/>
        <v>0.006199413705991749</v>
      </c>
      <c r="AR757" s="62">
        <f t="shared" si="208"/>
        <v>0.5776172772504535</v>
      </c>
      <c r="AS757" s="139">
        <f t="shared" si="218"/>
        <v>0.49050000000000005</v>
      </c>
      <c r="AT757" s="62">
        <f t="shared" si="209"/>
        <v>0.4966994137059918</v>
      </c>
      <c r="AU757" s="62">
        <f t="shared" si="210"/>
        <v>-0.005330943644457224</v>
      </c>
      <c r="AV757" s="62">
        <f t="shared" si="211"/>
        <v>0.5722863336059963</v>
      </c>
      <c r="AW757" s="13">
        <f t="shared" si="220"/>
        <v>3.61138157531757</v>
      </c>
      <c r="AX757" s="98">
        <f t="shared" si="219"/>
        <v>1.7398286988344809</v>
      </c>
    </row>
    <row r="758" spans="32:50" ht="12.75">
      <c r="AF758" s="98"/>
      <c r="AG758" s="94">
        <v>723</v>
      </c>
      <c r="AH758" s="62">
        <f t="shared" si="212"/>
        <v>0.12159999999999993</v>
      </c>
      <c r="AI758" s="62">
        <f t="shared" si="213"/>
        <v>0.8784000000000001</v>
      </c>
      <c r="AJ758" s="62">
        <f t="shared" si="214"/>
        <v>0.1525914716197116</v>
      </c>
      <c r="AK758" s="62">
        <f t="shared" si="215"/>
        <v>0.7907043948278016</v>
      </c>
      <c r="AL758" s="62">
        <f t="shared" si="216"/>
        <v>0.009295605172198407</v>
      </c>
      <c r="AM758" s="62">
        <f t="shared" si="204"/>
        <v>0.8784000000000001</v>
      </c>
      <c r="AN758" s="62">
        <f t="shared" si="205"/>
        <v>0.8784491836614783</v>
      </c>
      <c r="AO758" s="62">
        <f t="shared" si="217"/>
        <v>0.5784491836614782</v>
      </c>
      <c r="AP758" s="62">
        <f t="shared" si="206"/>
        <v>0.010582033466998464</v>
      </c>
      <c r="AQ758" s="62">
        <f t="shared" si="207"/>
        <v>0.006121054380272148</v>
      </c>
      <c r="AR758" s="62">
        <f t="shared" si="208"/>
        <v>0.5784167967581028</v>
      </c>
      <c r="AS758" s="139">
        <f t="shared" si="218"/>
        <v>0.49050000000000005</v>
      </c>
      <c r="AT758" s="62">
        <f t="shared" si="209"/>
        <v>0.4966210543802722</v>
      </c>
      <c r="AU758" s="62">
        <f t="shared" si="210"/>
        <v>-0.005255456787021727</v>
      </c>
      <c r="AV758" s="62">
        <f t="shared" si="211"/>
        <v>0.573161339971081</v>
      </c>
      <c r="AW758" s="13">
        <f t="shared" si="220"/>
        <v>3.612495201940205</v>
      </c>
      <c r="AX758" s="98">
        <f t="shared" si="219"/>
        <v>1.7392923605282582</v>
      </c>
    </row>
    <row r="759" spans="32:50" ht="12.75">
      <c r="AF759" s="98"/>
      <c r="AG759" s="94">
        <v>724</v>
      </c>
      <c r="AH759" s="62">
        <f t="shared" si="212"/>
        <v>0.12080000000000002</v>
      </c>
      <c r="AI759" s="62">
        <f t="shared" si="213"/>
        <v>0.8792</v>
      </c>
      <c r="AJ759" s="62">
        <f t="shared" si="214"/>
        <v>0.15157979404031774</v>
      </c>
      <c r="AK759" s="62">
        <f t="shared" si="215"/>
        <v>0.7908270101608822</v>
      </c>
      <c r="AL759" s="62">
        <f t="shared" si="216"/>
        <v>0.009172989839117851</v>
      </c>
      <c r="AM759" s="62">
        <f t="shared" si="204"/>
        <v>0.8792</v>
      </c>
      <c r="AN759" s="62">
        <f t="shared" si="205"/>
        <v>0.8792478511447092</v>
      </c>
      <c r="AO759" s="62">
        <f t="shared" si="217"/>
        <v>0.5792478511447092</v>
      </c>
      <c r="AP759" s="62">
        <f t="shared" si="206"/>
        <v>0.010432958394434758</v>
      </c>
      <c r="AQ759" s="62">
        <f t="shared" si="207"/>
        <v>0.006043159100091752</v>
      </c>
      <c r="AR759" s="62">
        <f t="shared" si="208"/>
        <v>0.5792163268450348</v>
      </c>
      <c r="AS759" s="139">
        <f t="shared" si="218"/>
        <v>0.49050000000000005</v>
      </c>
      <c r="AT759" s="62">
        <f t="shared" si="209"/>
        <v>0.4965431591000918</v>
      </c>
      <c r="AU759" s="62">
        <f t="shared" si="210"/>
        <v>-0.005180602084973408</v>
      </c>
      <c r="AV759" s="62">
        <f t="shared" si="211"/>
        <v>0.5740357247600614</v>
      </c>
      <c r="AW759" s="13">
        <f t="shared" si="220"/>
        <v>3.6136045032509942</v>
      </c>
      <c r="AX759" s="98">
        <f t="shared" si="219"/>
        <v>1.7387584340031934</v>
      </c>
    </row>
    <row r="760" spans="32:50" ht="12.75">
      <c r="AF760" s="98"/>
      <c r="AG760" s="94">
        <v>725</v>
      </c>
      <c r="AH760" s="62">
        <f t="shared" si="212"/>
        <v>0.11999999999999988</v>
      </c>
      <c r="AI760" s="62">
        <f t="shared" si="213"/>
        <v>0.8800000000000001</v>
      </c>
      <c r="AJ760" s="62">
        <f t="shared" si="214"/>
        <v>0.15056827277668589</v>
      </c>
      <c r="AK760" s="62">
        <f t="shared" si="215"/>
        <v>0.7909487973314077</v>
      </c>
      <c r="AL760" s="62">
        <f t="shared" si="216"/>
        <v>0.009051202668592384</v>
      </c>
      <c r="AM760" s="62">
        <f t="shared" si="204"/>
        <v>0.8800000000000001</v>
      </c>
      <c r="AN760" s="62">
        <f t="shared" si="205"/>
        <v>0.8800465466495213</v>
      </c>
      <c r="AO760" s="62">
        <f t="shared" si="217"/>
        <v>0.5800465466495213</v>
      </c>
      <c r="AP760" s="62">
        <f t="shared" si="206"/>
        <v>0.010285094899261398</v>
      </c>
      <c r="AQ760" s="62">
        <f t="shared" si="207"/>
        <v>0.00596572859802699</v>
      </c>
      <c r="AR760" s="62">
        <f t="shared" si="208"/>
        <v>0.5800158673366875</v>
      </c>
      <c r="AS760" s="139">
        <f t="shared" si="218"/>
        <v>0.49050000000000005</v>
      </c>
      <c r="AT760" s="62">
        <f t="shared" si="209"/>
        <v>0.496465728598027</v>
      </c>
      <c r="AU760" s="62">
        <f t="shared" si="210"/>
        <v>-0.0051063771903990035</v>
      </c>
      <c r="AV760" s="62">
        <f t="shared" si="211"/>
        <v>0.5749094901462886</v>
      </c>
      <c r="AW760" s="13">
        <f t="shared" si="220"/>
        <v>3.614709500921479</v>
      </c>
      <c r="AX760" s="98">
        <f t="shared" si="219"/>
        <v>1.7382269047008747</v>
      </c>
    </row>
    <row r="761" spans="32:50" ht="12.75">
      <c r="AF761" s="98"/>
      <c r="AG761" s="94">
        <v>726</v>
      </c>
      <c r="AH761" s="62">
        <f t="shared" si="212"/>
        <v>0.11919999999999997</v>
      </c>
      <c r="AI761" s="62">
        <f t="shared" si="213"/>
        <v>0.8808</v>
      </c>
      <c r="AJ761" s="62">
        <f t="shared" si="214"/>
        <v>0.1495569067218953</v>
      </c>
      <c r="AK761" s="62">
        <f t="shared" si="215"/>
        <v>0.791069756721871</v>
      </c>
      <c r="AL761" s="62">
        <f t="shared" si="216"/>
        <v>0.00893024327812908</v>
      </c>
      <c r="AM761" s="62">
        <f t="shared" si="204"/>
        <v>0.8808</v>
      </c>
      <c r="AN761" s="62">
        <f t="shared" si="205"/>
        <v>0.8808452697523025</v>
      </c>
      <c r="AO761" s="62">
        <f t="shared" si="217"/>
        <v>0.5808452697523026</v>
      </c>
      <c r="AP761" s="62">
        <f t="shared" si="206"/>
        <v>0.01013843926229621</v>
      </c>
      <c r="AQ761" s="62">
        <f t="shared" si="207"/>
        <v>0.005888763604642168</v>
      </c>
      <c r="AR761" s="62">
        <f t="shared" si="208"/>
        <v>0.5808154180605347</v>
      </c>
      <c r="AS761" s="139">
        <f t="shared" si="218"/>
        <v>0.49050000000000005</v>
      </c>
      <c r="AT761" s="62">
        <f t="shared" si="209"/>
        <v>0.49638876360464224</v>
      </c>
      <c r="AU761" s="62">
        <f t="shared" si="210"/>
        <v>-0.005032779767846459</v>
      </c>
      <c r="AV761" s="62">
        <f t="shared" si="211"/>
        <v>0.5757826382926883</v>
      </c>
      <c r="AW761" s="13">
        <f t="shared" si="220"/>
        <v>3.6158102164843138</v>
      </c>
      <c r="AX761" s="98">
        <f t="shared" si="219"/>
        <v>1.7376977581773598</v>
      </c>
    </row>
    <row r="762" spans="32:50" ht="12.75">
      <c r="AF762" s="98"/>
      <c r="AG762" s="94">
        <v>727</v>
      </c>
      <c r="AH762" s="62">
        <f t="shared" si="212"/>
        <v>0.11840000000000006</v>
      </c>
      <c r="AI762" s="62">
        <f t="shared" si="213"/>
        <v>0.8815999999999999</v>
      </c>
      <c r="AJ762" s="62">
        <f t="shared" si="214"/>
        <v>0.14854569477050844</v>
      </c>
      <c r="AK762" s="62">
        <f t="shared" si="215"/>
        <v>0.7911898887119324</v>
      </c>
      <c r="AL762" s="62">
        <f t="shared" si="216"/>
        <v>0.008810111288067635</v>
      </c>
      <c r="AM762" s="62">
        <f t="shared" si="204"/>
        <v>0.8815999999999999</v>
      </c>
      <c r="AN762" s="62">
        <f t="shared" si="205"/>
        <v>0.8816440200335439</v>
      </c>
      <c r="AO762" s="62">
        <f t="shared" si="217"/>
        <v>0.581644020033544</v>
      </c>
      <c r="AP762" s="62">
        <f t="shared" si="206"/>
        <v>0.009992987780683811</v>
      </c>
      <c r="AQ762" s="62">
        <f t="shared" si="207"/>
        <v>0.005812264848503819</v>
      </c>
      <c r="AR762" s="62">
        <f t="shared" si="208"/>
        <v>0.5816149788460684</v>
      </c>
      <c r="AS762" s="139">
        <f t="shared" si="218"/>
        <v>0.49050000000000005</v>
      </c>
      <c r="AT762" s="62">
        <f t="shared" si="209"/>
        <v>0.4963122648485039</v>
      </c>
      <c r="AU762" s="62">
        <f t="shared" si="210"/>
        <v>-0.004959807494269758</v>
      </c>
      <c r="AV762" s="62">
        <f t="shared" si="211"/>
        <v>0.5766551713517987</v>
      </c>
      <c r="AW762" s="13">
        <f t="shared" si="220"/>
        <v>3.616906671334282</v>
      </c>
      <c r="AX762" s="98">
        <f t="shared" si="219"/>
        <v>1.7371709801020965</v>
      </c>
    </row>
    <row r="763" spans="32:50" ht="12.75">
      <c r="AF763" s="98"/>
      <c r="AG763" s="94">
        <v>728</v>
      </c>
      <c r="AH763" s="62">
        <f t="shared" si="212"/>
        <v>0.11759999999999993</v>
      </c>
      <c r="AI763" s="62">
        <f t="shared" si="213"/>
        <v>0.8824000000000001</v>
      </c>
      <c r="AJ763" s="62">
        <f t="shared" si="214"/>
        <v>0.1475346358185596</v>
      </c>
      <c r="AK763" s="62">
        <f t="shared" si="215"/>
        <v>0.7913091936784257</v>
      </c>
      <c r="AL763" s="62">
        <f t="shared" si="216"/>
        <v>0.008690806321574374</v>
      </c>
      <c r="AM763" s="62">
        <f t="shared" si="204"/>
        <v>0.8824000000000001</v>
      </c>
      <c r="AN763" s="62">
        <f t="shared" si="205"/>
        <v>0.8824427970778158</v>
      </c>
      <c r="AO763" s="62">
        <f t="shared" si="217"/>
        <v>0.5824427970778159</v>
      </c>
      <c r="AP763" s="62">
        <f t="shared" si="206"/>
        <v>0.009848736767821945</v>
      </c>
      <c r="AQ763" s="62">
        <f t="shared" si="207"/>
        <v>0.005736233056195452</v>
      </c>
      <c r="AR763" s="62">
        <f t="shared" si="208"/>
        <v>0.5824145495247821</v>
      </c>
      <c r="AS763" s="139">
        <f t="shared" si="218"/>
        <v>0.49050000000000005</v>
      </c>
      <c r="AT763" s="62">
        <f t="shared" si="209"/>
        <v>0.4962362330561955</v>
      </c>
      <c r="AU763" s="62">
        <f t="shared" si="210"/>
        <v>-0.004887458058974431</v>
      </c>
      <c r="AV763" s="62">
        <f t="shared" si="211"/>
        <v>0.5775270914658077</v>
      </c>
      <c r="AW763" s="13">
        <f t="shared" si="220"/>
        <v>3.617998886729321</v>
      </c>
      <c r="AX763" s="98">
        <f t="shared" si="219"/>
        <v>1.7366465562568483</v>
      </c>
    </row>
    <row r="764" spans="32:50" ht="12.75">
      <c r="AF764" s="98"/>
      <c r="AG764" s="94">
        <v>729</v>
      </c>
      <c r="AH764" s="62">
        <f t="shared" si="212"/>
        <v>0.11680000000000001</v>
      </c>
      <c r="AI764" s="62">
        <f t="shared" si="213"/>
        <v>0.8832</v>
      </c>
      <c r="AJ764" s="62">
        <f t="shared" si="214"/>
        <v>0.14652372876354455</v>
      </c>
      <c r="AK764" s="62">
        <f t="shared" si="215"/>
        <v>0.7914276719953631</v>
      </c>
      <c r="AL764" s="62">
        <f t="shared" si="216"/>
        <v>0.00857232800463692</v>
      </c>
      <c r="AM764" s="62">
        <f aca="true" t="shared" si="221" ref="AM764:AM827">$AC$38-$AC$53*SIN(AJ764)</f>
        <v>0.8832</v>
      </c>
      <c r="AN764" s="62">
        <f aca="true" t="shared" si="222" ref="AN764:AN827">SQRT(AL764^2+AM764^2)</f>
        <v>0.883241600473743</v>
      </c>
      <c r="AO764" s="62">
        <f t="shared" si="217"/>
        <v>0.5832416004737431</v>
      </c>
      <c r="AP764" s="62">
        <f aca="true" t="shared" si="223" ref="AP764:AP827">ASIN(AL764/AN764)</f>
        <v>0.009705682553288852</v>
      </c>
      <c r="AQ764" s="62">
        <f aca="true" t="shared" si="224" ref="AQ764:AQ827">AO764*SIN(AP764)</f>
        <v>0.005660668952332661</v>
      </c>
      <c r="AR764" s="62">
        <f aca="true" t="shared" si="225" ref="AR764:AR827">AO764*COS(AP764)</f>
        <v>0.583214129930153</v>
      </c>
      <c r="AS764" s="139">
        <f t="shared" si="218"/>
        <v>0.49050000000000005</v>
      </c>
      <c r="AT764" s="62">
        <f aca="true" t="shared" si="226" ref="AT764:AT827">AS764+AQ764</f>
        <v>0.4961606689523327</v>
      </c>
      <c r="AU764" s="62">
        <f aca="true" t="shared" si="227" ref="AU764:AU827">-AT764*TAN(AP764)</f>
        <v>-0.004815729163563711</v>
      </c>
      <c r="AV764" s="62">
        <f aca="true" t="shared" si="228" ref="AV764:AV827">AR764+AU764</f>
        <v>0.5783984007665892</v>
      </c>
      <c r="AW764" s="13">
        <f t="shared" si="220"/>
        <v>3.6190868837915207</v>
      </c>
      <c r="AX764" s="98">
        <f t="shared" si="219"/>
        <v>1.7361244725346396</v>
      </c>
    </row>
    <row r="765" spans="32:50" ht="12.75">
      <c r="AF765" s="98"/>
      <c r="AG765" s="94">
        <v>730</v>
      </c>
      <c r="AH765" s="62">
        <f t="shared" si="212"/>
        <v>0.11599999999999988</v>
      </c>
      <c r="AI765" s="62">
        <f t="shared" si="213"/>
        <v>0.8840000000000001</v>
      </c>
      <c r="AJ765" s="62">
        <f t="shared" si="214"/>
        <v>0.14551297250440645</v>
      </c>
      <c r="AK765" s="62">
        <f t="shared" si="215"/>
        <v>0.7915453240339432</v>
      </c>
      <c r="AL765" s="62">
        <f t="shared" si="216"/>
        <v>0.008454675966056868</v>
      </c>
      <c r="AM765" s="62">
        <f t="shared" si="221"/>
        <v>0.8840000000000001</v>
      </c>
      <c r="AN765" s="62">
        <f t="shared" si="222"/>
        <v>0.8840404298139827</v>
      </c>
      <c r="AO765" s="62">
        <f t="shared" si="217"/>
        <v>0.5840404298139827</v>
      </c>
      <c r="AP765" s="62">
        <f t="shared" si="223"/>
        <v>0.009563821482768657</v>
      </c>
      <c r="AQ765" s="62">
        <f t="shared" si="224"/>
        <v>0.005585573259576846</v>
      </c>
      <c r="AR765" s="62">
        <f t="shared" si="225"/>
        <v>0.5840137198976267</v>
      </c>
      <c r="AS765" s="139">
        <f t="shared" si="218"/>
        <v>0.49050000000000005</v>
      </c>
      <c r="AT765" s="62">
        <f t="shared" si="226"/>
        <v>0.4960855732595769</v>
      </c>
      <c r="AU765" s="62">
        <f t="shared" si="227"/>
        <v>-0.00474461852188381</v>
      </c>
      <c r="AV765" s="62">
        <f t="shared" si="228"/>
        <v>0.579269101375743</v>
      </c>
      <c r="AW765" s="13">
        <f t="shared" si="220"/>
        <v>3.620170683508132</v>
      </c>
      <c r="AX765" s="98">
        <f t="shared" si="219"/>
        <v>1.7356047149387044</v>
      </c>
    </row>
    <row r="766" spans="32:50" ht="12.75">
      <c r="AF766" s="98"/>
      <c r="AG766" s="94">
        <v>731</v>
      </c>
      <c r="AH766" s="62">
        <f t="shared" si="212"/>
        <v>0.11519999999999997</v>
      </c>
      <c r="AI766" s="62">
        <f t="shared" si="213"/>
        <v>0.8848</v>
      </c>
      <c r="AJ766" s="62">
        <f t="shared" si="214"/>
        <v>0.14450236594152682</v>
      </c>
      <c r="AK766" s="62">
        <f t="shared" si="215"/>
        <v>0.7916621501625551</v>
      </c>
      <c r="AL766" s="62">
        <f t="shared" si="216"/>
        <v>0.0083378498374449</v>
      </c>
      <c r="AM766" s="62">
        <f t="shared" si="221"/>
        <v>0.8848</v>
      </c>
      <c r="AN766" s="62">
        <f t="shared" si="222"/>
        <v>0.8848392846951992</v>
      </c>
      <c r="AO766" s="62">
        <f t="shared" si="217"/>
        <v>0.5848392846951993</v>
      </c>
      <c r="AP766" s="62">
        <f t="shared" si="223"/>
        <v>0.009423149917979847</v>
      </c>
      <c r="AQ766" s="62">
        <f t="shared" si="224"/>
        <v>0.005510946698650477</v>
      </c>
      <c r="AR766" s="62">
        <f t="shared" si="225"/>
        <v>0.5848133192645983</v>
      </c>
      <c r="AS766" s="139">
        <f t="shared" si="218"/>
        <v>0.49050000000000005</v>
      </c>
      <c r="AT766" s="62">
        <f t="shared" si="226"/>
        <v>0.49601094669865053</v>
      </c>
      <c r="AU766" s="62">
        <f t="shared" si="227"/>
        <v>-0.004674123859970879</v>
      </c>
      <c r="AV766" s="62">
        <f t="shared" si="228"/>
        <v>0.5801391954046274</v>
      </c>
      <c r="AW766" s="13">
        <f t="shared" si="220"/>
        <v>3.6212503067325468</v>
      </c>
      <c r="AX766" s="98">
        <f t="shared" si="219"/>
        <v>1.7350872695814565</v>
      </c>
    </row>
    <row r="767" spans="32:50" ht="12.75">
      <c r="AF767" s="98"/>
      <c r="AG767" s="94">
        <v>732</v>
      </c>
      <c r="AH767" s="62">
        <f t="shared" si="212"/>
        <v>0.11440000000000006</v>
      </c>
      <c r="AI767" s="62">
        <f t="shared" si="213"/>
        <v>0.8855999999999999</v>
      </c>
      <c r="AJ767" s="62">
        <f t="shared" si="214"/>
        <v>0.14349190797671169</v>
      </c>
      <c r="AK767" s="62">
        <f t="shared" si="215"/>
        <v>0.7917781507467859</v>
      </c>
      <c r="AL767" s="62">
        <f t="shared" si="216"/>
        <v>0.00822184925321412</v>
      </c>
      <c r="AM767" s="62">
        <f t="shared" si="221"/>
        <v>0.8855999999999999</v>
      </c>
      <c r="AN767" s="62">
        <f t="shared" si="222"/>
        <v>0.8856381647180425</v>
      </c>
      <c r="AO767" s="62">
        <f t="shared" si="217"/>
        <v>0.5856381647180424</v>
      </c>
      <c r="AP767" s="62">
        <f t="shared" si="223"/>
        <v>0.009283664236602027</v>
      </c>
      <c r="AQ767" s="62">
        <f t="shared" si="224"/>
        <v>0.005436789988351132</v>
      </c>
      <c r="AR767" s="62">
        <f t="shared" si="225"/>
        <v>0.5856129278703976</v>
      </c>
      <c r="AS767" s="139">
        <f t="shared" si="218"/>
        <v>0.49050000000000005</v>
      </c>
      <c r="AT767" s="62">
        <f t="shared" si="226"/>
        <v>0.49593678998835117</v>
      </c>
      <c r="AU767" s="62">
        <f t="shared" si="227"/>
        <v>-0.004604242915997214</v>
      </c>
      <c r="AV767" s="62">
        <f t="shared" si="228"/>
        <v>0.5810086849544004</v>
      </c>
      <c r="AW767" s="13">
        <f t="shared" si="220"/>
        <v>3.6223257741852843</v>
      </c>
      <c r="AX767" s="98">
        <f t="shared" si="219"/>
        <v>1.7345721226834627</v>
      </c>
    </row>
    <row r="768" spans="32:50" ht="12.75">
      <c r="AF768" s="98"/>
      <c r="AG768" s="94">
        <v>733</v>
      </c>
      <c r="AH768" s="62">
        <f t="shared" si="212"/>
        <v>0.11359999999999992</v>
      </c>
      <c r="AI768" s="62">
        <f t="shared" si="213"/>
        <v>0.8864000000000001</v>
      </c>
      <c r="AJ768" s="62">
        <f t="shared" si="214"/>
        <v>0.142481597513181</v>
      </c>
      <c r="AK768" s="62">
        <f t="shared" si="215"/>
        <v>0.7918933261494253</v>
      </c>
      <c r="AL768" s="62">
        <f t="shared" si="216"/>
        <v>0.00810667385057473</v>
      </c>
      <c r="AM768" s="62">
        <f t="shared" si="221"/>
        <v>0.8864000000000001</v>
      </c>
      <c r="AN768" s="62">
        <f t="shared" si="222"/>
        <v>0.8864370694871236</v>
      </c>
      <c r="AO768" s="62">
        <f t="shared" si="217"/>
        <v>0.5864370694871237</v>
      </c>
      <c r="AP768" s="62">
        <f t="shared" si="223"/>
        <v>0.009145360832204467</v>
      </c>
      <c r="AQ768" s="62">
        <f t="shared" si="224"/>
        <v>0.0053631038455663315</v>
      </c>
      <c r="AR768" s="62">
        <f t="shared" si="225"/>
        <v>0.5864125455562724</v>
      </c>
      <c r="AS768" s="139">
        <f t="shared" si="218"/>
        <v>0.49050000000000005</v>
      </c>
      <c r="AT768" s="62">
        <f t="shared" si="226"/>
        <v>0.49586310384556637</v>
      </c>
      <c r="AU768" s="62">
        <f t="shared" si="227"/>
        <v>-0.0045349734402184965</v>
      </c>
      <c r="AV768" s="62">
        <f t="shared" si="228"/>
        <v>0.581877572116054</v>
      </c>
      <c r="AW768" s="13">
        <f t="shared" si="220"/>
        <v>3.623397106454963</v>
      </c>
      <c r="AX768" s="98">
        <f t="shared" si="219"/>
        <v>1.734059260572433</v>
      </c>
    </row>
    <row r="769" spans="32:50" ht="12.75">
      <c r="AF769" s="98"/>
      <c r="AG769" s="94">
        <v>734</v>
      </c>
      <c r="AH769" s="62">
        <f t="shared" si="212"/>
        <v>0.11280000000000001</v>
      </c>
      <c r="AI769" s="62">
        <f t="shared" si="213"/>
        <v>0.8872</v>
      </c>
      <c r="AJ769" s="62">
        <f t="shared" si="214"/>
        <v>0.14147143345555802</v>
      </c>
      <c r="AK769" s="62">
        <f t="shared" si="215"/>
        <v>0.7920076767304721</v>
      </c>
      <c r="AL769" s="62">
        <f t="shared" si="216"/>
        <v>0.007992323269527923</v>
      </c>
      <c r="AM769" s="62">
        <f t="shared" si="221"/>
        <v>0.8872</v>
      </c>
      <c r="AN769" s="62">
        <f t="shared" si="222"/>
        <v>0.8872359986109922</v>
      </c>
      <c r="AO769" s="62">
        <f t="shared" si="217"/>
        <v>0.5872359986109923</v>
      </c>
      <c r="AP769" s="62">
        <f t="shared" si="223"/>
        <v>0.009008236114174083</v>
      </c>
      <c r="AQ769" s="62">
        <f t="shared" si="224"/>
        <v>0.00528988898528779</v>
      </c>
      <c r="AR769" s="62">
        <f t="shared" si="225"/>
        <v>0.5872121721653705</v>
      </c>
      <c r="AS769" s="139">
        <f t="shared" si="218"/>
        <v>0.49050000000000005</v>
      </c>
      <c r="AT769" s="62">
        <f t="shared" si="226"/>
        <v>0.49578988898528786</v>
      </c>
      <c r="AU769" s="62">
        <f t="shared" si="227"/>
        <v>-0.004466313194920854</v>
      </c>
      <c r="AV769" s="62">
        <f t="shared" si="228"/>
        <v>0.5827458589704496</v>
      </c>
      <c r="AW769" s="13">
        <f t="shared" si="220"/>
        <v>3.624464323999259</v>
      </c>
      <c r="AX769" s="98">
        <f t="shared" si="219"/>
        <v>1.733548669682221</v>
      </c>
    </row>
    <row r="770" spans="32:50" ht="12.75">
      <c r="AF770" s="98"/>
      <c r="AG770" s="94">
        <v>735</v>
      </c>
      <c r="AH770" s="62">
        <f t="shared" si="212"/>
        <v>0.11199999999999988</v>
      </c>
      <c r="AI770" s="62">
        <f t="shared" si="213"/>
        <v>0.8880000000000001</v>
      </c>
      <c r="AJ770" s="62">
        <f t="shared" si="214"/>
        <v>0.14046141470985563</v>
      </c>
      <c r="AK770" s="62">
        <f t="shared" si="215"/>
        <v>0.7921212028471402</v>
      </c>
      <c r="AL770" s="62">
        <f t="shared" si="216"/>
        <v>0.007878797152859884</v>
      </c>
      <c r="AM770" s="62">
        <f t="shared" si="221"/>
        <v>0.8880000000000001</v>
      </c>
      <c r="AN770" s="62">
        <f t="shared" si="222"/>
        <v>0.8880349517021141</v>
      </c>
      <c r="AO770" s="62">
        <f t="shared" si="217"/>
        <v>0.5880349517021142</v>
      </c>
      <c r="AP770" s="62">
        <f t="shared" si="223"/>
        <v>0.00887228650764383</v>
      </c>
      <c r="AQ770" s="62">
        <f t="shared" si="224"/>
        <v>0.005217146120625702</v>
      </c>
      <c r="AR770" s="62">
        <f t="shared" si="225"/>
        <v>0.588011807542726</v>
      </c>
      <c r="AS770" s="139">
        <f t="shared" si="218"/>
        <v>0.49050000000000005</v>
      </c>
      <c r="AT770" s="62">
        <f t="shared" si="226"/>
        <v>0.49571714612062573</v>
      </c>
      <c r="AU770" s="62">
        <f t="shared" si="227"/>
        <v>-0.004398259954368258</v>
      </c>
      <c r="AV770" s="62">
        <f t="shared" si="228"/>
        <v>0.5836135475883577</v>
      </c>
      <c r="AW770" s="13">
        <f t="shared" si="220"/>
        <v>3.6255274471458705</v>
      </c>
      <c r="AX770" s="98">
        <f t="shared" si="219"/>
        <v>1.7330403365518328</v>
      </c>
    </row>
    <row r="771" spans="32:50" ht="12.75">
      <c r="AF771" s="98"/>
      <c r="AG771" s="94">
        <v>736</v>
      </c>
      <c r="AH771" s="62">
        <f t="shared" si="212"/>
        <v>0.11119999999999997</v>
      </c>
      <c r="AI771" s="62">
        <f t="shared" si="213"/>
        <v>0.8888</v>
      </c>
      <c r="AJ771" s="62">
        <f t="shared" si="214"/>
        <v>0.13945154018346745</v>
      </c>
      <c r="AK771" s="62">
        <f t="shared" si="215"/>
        <v>0.7922339048538632</v>
      </c>
      <c r="AL771" s="62">
        <f t="shared" si="216"/>
        <v>0.007766095146136798</v>
      </c>
      <c r="AM771" s="62">
        <f t="shared" si="221"/>
        <v>0.8888</v>
      </c>
      <c r="AN771" s="62">
        <f t="shared" si="222"/>
        <v>0.8888339283768475</v>
      </c>
      <c r="AO771" s="62">
        <f t="shared" si="217"/>
        <v>0.5888339283768476</v>
      </c>
      <c r="AP771" s="62">
        <f t="shared" si="223"/>
        <v>0.008737508453422506</v>
      </c>
      <c r="AQ771" s="62">
        <f t="shared" si="224"/>
        <v>0.0051448759628235806</v>
      </c>
      <c r="AR771" s="62">
        <f t="shared" si="225"/>
        <v>0.5888114515352412</v>
      </c>
      <c r="AS771" s="139">
        <f t="shared" si="218"/>
        <v>0.49050000000000005</v>
      </c>
      <c r="AT771" s="62">
        <f t="shared" si="226"/>
        <v>0.49564487596282364</v>
      </c>
      <c r="AU771" s="62">
        <f t="shared" si="227"/>
        <v>-0.0043308115047507425</v>
      </c>
      <c r="AV771" s="62">
        <f t="shared" si="228"/>
        <v>0.5844806400304904</v>
      </c>
      <c r="AW771" s="13">
        <f t="shared" si="220"/>
        <v>3.626586496093454</v>
      </c>
      <c r="AX771" s="98">
        <f t="shared" si="219"/>
        <v>1.7325342478244516</v>
      </c>
    </row>
    <row r="772" spans="32:50" ht="12.75">
      <c r="AF772" s="98"/>
      <c r="AG772" s="94">
        <v>737</v>
      </c>
      <c r="AH772" s="62">
        <f t="shared" si="212"/>
        <v>0.11040000000000005</v>
      </c>
      <c r="AI772" s="62">
        <f t="shared" si="213"/>
        <v>0.8896</v>
      </c>
      <c r="AJ772" s="62">
        <f t="shared" si="214"/>
        <v>0.13844180878515416</v>
      </c>
      <c r="AK772" s="62">
        <f t="shared" si="215"/>
        <v>0.7923457831023019</v>
      </c>
      <c r="AL772" s="62">
        <f t="shared" si="216"/>
        <v>0.007654216897698185</v>
      </c>
      <c r="AM772" s="62">
        <f t="shared" si="221"/>
        <v>0.8896</v>
      </c>
      <c r="AN772" s="62">
        <f t="shared" si="222"/>
        <v>0.8896329282554221</v>
      </c>
      <c r="AO772" s="62">
        <f t="shared" si="217"/>
        <v>0.589632928255422</v>
      </c>
      <c r="AP772" s="62">
        <f t="shared" si="223"/>
        <v>0.008603898407922977</v>
      </c>
      <c r="AQ772" s="62">
        <f t="shared" si="224"/>
        <v>0.005073079221271963</v>
      </c>
      <c r="AR772" s="62">
        <f t="shared" si="225"/>
        <v>0.589611103991672</v>
      </c>
      <c r="AS772" s="139">
        <f t="shared" si="218"/>
        <v>0.49050000000000005</v>
      </c>
      <c r="AT772" s="62">
        <f t="shared" si="226"/>
        <v>0.49557307922127203</v>
      </c>
      <c r="AU772" s="62">
        <f t="shared" si="227"/>
        <v>-0.004263965644131948</v>
      </c>
      <c r="AV772" s="62">
        <f t="shared" si="228"/>
        <v>0.5853471383475402</v>
      </c>
      <c r="AW772" s="13">
        <f t="shared" si="220"/>
        <v>3.627641490912571</v>
      </c>
      <c r="AX772" s="98">
        <f t="shared" si="219"/>
        <v>1.7320303902464698</v>
      </c>
    </row>
    <row r="773" spans="32:50" ht="12.75">
      <c r="AF773" s="98"/>
      <c r="AG773" s="94">
        <v>738</v>
      </c>
      <c r="AH773" s="62">
        <f t="shared" si="212"/>
        <v>0.10959999999999992</v>
      </c>
      <c r="AI773" s="62">
        <f t="shared" si="213"/>
        <v>0.8904000000000001</v>
      </c>
      <c r="AJ773" s="62">
        <f t="shared" si="214"/>
        <v>0.13743221942503317</v>
      </c>
      <c r="AK773" s="62">
        <f t="shared" si="215"/>
        <v>0.7924568379413481</v>
      </c>
      <c r="AL773" s="62">
        <f t="shared" si="216"/>
        <v>0.007543162058651909</v>
      </c>
      <c r="AM773" s="62">
        <f t="shared" si="221"/>
        <v>0.8904000000000001</v>
      </c>
      <c r="AN773" s="62">
        <f t="shared" si="222"/>
        <v>0.8904319509619155</v>
      </c>
      <c r="AO773" s="62">
        <f t="shared" si="217"/>
        <v>0.5904319509619156</v>
      </c>
      <c r="AP773" s="62">
        <f t="shared" si="223"/>
        <v>0.008471452843092583</v>
      </c>
      <c r="AQ773" s="62">
        <f t="shared" si="224"/>
        <v>0.005001756603523131</v>
      </c>
      <c r="AR773" s="62">
        <f t="shared" si="225"/>
        <v>0.5904107647626126</v>
      </c>
      <c r="AS773" s="139">
        <f t="shared" si="218"/>
        <v>0.49050000000000005</v>
      </c>
      <c r="AT773" s="62">
        <f t="shared" si="226"/>
        <v>0.4955017566035232</v>
      </c>
      <c r="AU773" s="62">
        <f t="shared" si="227"/>
        <v>-0.004197720182397877</v>
      </c>
      <c r="AV773" s="62">
        <f t="shared" si="228"/>
        <v>0.5862130445802147</v>
      </c>
      <c r="AW773" s="13">
        <f t="shared" si="220"/>
        <v>3.628692451546615</v>
      </c>
      <c r="AX773" s="98">
        <f t="shared" si="219"/>
        <v>1.7315287506665322</v>
      </c>
    </row>
    <row r="774" spans="32:50" ht="12.75">
      <c r="AF774" s="98"/>
      <c r="AG774" s="94">
        <v>739</v>
      </c>
      <c r="AH774" s="62">
        <f t="shared" si="212"/>
        <v>0.10880000000000001</v>
      </c>
      <c r="AI774" s="62">
        <f t="shared" si="213"/>
        <v>0.8912</v>
      </c>
      <c r="AJ774" s="62">
        <f t="shared" si="214"/>
        <v>0.1364227710145681</v>
      </c>
      <c r="AK774" s="62">
        <f t="shared" si="215"/>
        <v>0.7925670697171313</v>
      </c>
      <c r="AL774" s="62">
        <f t="shared" si="216"/>
        <v>0.007432930282868733</v>
      </c>
      <c r="AM774" s="62">
        <f t="shared" si="221"/>
        <v>0.8912</v>
      </c>
      <c r="AN774" s="62">
        <f t="shared" si="222"/>
        <v>0.8912309961242315</v>
      </c>
      <c r="AO774" s="62">
        <f t="shared" si="217"/>
        <v>0.5912309961242315</v>
      </c>
      <c r="AP774" s="62">
        <f t="shared" si="223"/>
        <v>0.008340168246343298</v>
      </c>
      <c r="AQ774" s="62">
        <f t="shared" si="224"/>
        <v>0.0049309088153054684</v>
      </c>
      <c r="AR774" s="62">
        <f t="shared" si="225"/>
        <v>0.591210433700477</v>
      </c>
      <c r="AS774" s="139">
        <f t="shared" si="218"/>
        <v>0.49050000000000005</v>
      </c>
      <c r="AT774" s="62">
        <f t="shared" si="226"/>
        <v>0.4954309088153055</v>
      </c>
      <c r="AU774" s="62">
        <f t="shared" si="227"/>
        <v>-0.004132072941205636</v>
      </c>
      <c r="AV774" s="62">
        <f t="shared" si="228"/>
        <v>0.5870783607592713</v>
      </c>
      <c r="AW774" s="13">
        <f t="shared" si="220"/>
        <v>3.6297393978127297</v>
      </c>
      <c r="AX774" s="98">
        <f t="shared" si="219"/>
        <v>1.7310293160345933</v>
      </c>
    </row>
    <row r="775" spans="32:50" ht="12.75">
      <c r="AF775" s="98"/>
      <c r="AG775" s="94">
        <v>740</v>
      </c>
      <c r="AH775" s="62">
        <f t="shared" si="212"/>
        <v>0.10799999999999987</v>
      </c>
      <c r="AI775" s="62">
        <f t="shared" si="213"/>
        <v>0.8920000000000001</v>
      </c>
      <c r="AJ775" s="62">
        <f t="shared" si="214"/>
        <v>0.1354134624665554</v>
      </c>
      <c r="AK775" s="62">
        <f t="shared" si="215"/>
        <v>0.7926764787730238</v>
      </c>
      <c r="AL775" s="62">
        <f t="shared" si="216"/>
        <v>0.007323521226976215</v>
      </c>
      <c r="AM775" s="62">
        <f t="shared" si="221"/>
        <v>0.8920000000000001</v>
      </c>
      <c r="AN775" s="62">
        <f t="shared" si="222"/>
        <v>0.8920300633740783</v>
      </c>
      <c r="AO775" s="62">
        <f t="shared" si="217"/>
        <v>0.5920300633740783</v>
      </c>
      <c r="AP775" s="62">
        <f t="shared" si="223"/>
        <v>0.008210041120481466</v>
      </c>
      <c r="AQ775" s="62">
        <f t="shared" si="224"/>
        <v>0.004860536560537326</v>
      </c>
      <c r="AR775" s="62">
        <f t="shared" si="225"/>
        <v>0.5920101106594876</v>
      </c>
      <c r="AS775" s="139">
        <f t="shared" si="218"/>
        <v>0.49050000000000005</v>
      </c>
      <c r="AT775" s="62">
        <f t="shared" si="226"/>
        <v>0.49536053656053736</v>
      </c>
      <c r="AU775" s="62">
        <f t="shared" si="227"/>
        <v>-0.004067021753932088</v>
      </c>
      <c r="AV775" s="62">
        <f t="shared" si="228"/>
        <v>0.5879430889055555</v>
      </c>
      <c r="AW775" s="13">
        <f t="shared" si="220"/>
        <v>3.6307823494027325</v>
      </c>
      <c r="AX775" s="98">
        <f t="shared" si="219"/>
        <v>1.7305320734009784</v>
      </c>
    </row>
    <row r="776" spans="32:50" ht="12.75">
      <c r="AF776" s="98"/>
      <c r="AG776" s="94">
        <v>741</v>
      </c>
      <c r="AH776" s="62">
        <f t="shared" si="212"/>
        <v>0.10719999999999996</v>
      </c>
      <c r="AI776" s="62">
        <f t="shared" si="213"/>
        <v>0.8928</v>
      </c>
      <c r="AJ776" s="62">
        <f t="shared" si="214"/>
        <v>0.13440429269511545</v>
      </c>
      <c r="AK776" s="62">
        <f t="shared" si="215"/>
        <v>0.7927850654496464</v>
      </c>
      <c r="AL776" s="62">
        <f t="shared" si="216"/>
        <v>0.007214934550353602</v>
      </c>
      <c r="AM776" s="62">
        <f t="shared" si="221"/>
        <v>0.8928</v>
      </c>
      <c r="AN776" s="62">
        <f t="shared" si="222"/>
        <v>0.8928291523469459</v>
      </c>
      <c r="AO776" s="62">
        <f t="shared" si="217"/>
        <v>0.592829152346946</v>
      </c>
      <c r="AP776" s="62">
        <f t="shared" si="223"/>
        <v>0.008081067983638932</v>
      </c>
      <c r="AQ776" s="62">
        <f t="shared" si="224"/>
        <v>0.004790640541341471</v>
      </c>
      <c r="AR776" s="62">
        <f t="shared" si="225"/>
        <v>0.5928097954956566</v>
      </c>
      <c r="AS776" s="139">
        <f t="shared" si="218"/>
        <v>0.49050000000000005</v>
      </c>
      <c r="AT776" s="62">
        <f t="shared" si="226"/>
        <v>0.49529064054134153</v>
      </c>
      <c r="AU776" s="62">
        <f t="shared" si="227"/>
        <v>-0.00400256446562331</v>
      </c>
      <c r="AV776" s="62">
        <f t="shared" si="228"/>
        <v>0.5888072310300333</v>
      </c>
      <c r="AW776" s="13">
        <f t="shared" si="220"/>
        <v>3.631821325884012</v>
      </c>
      <c r="AX776" s="98">
        <f t="shared" si="219"/>
        <v>1.7300370099154623</v>
      </c>
    </row>
    <row r="777" spans="32:50" ht="12.75">
      <c r="AF777" s="98"/>
      <c r="AG777" s="94">
        <v>742</v>
      </c>
      <c r="AH777" s="62">
        <f t="shared" si="212"/>
        <v>0.10640000000000005</v>
      </c>
      <c r="AI777" s="62">
        <f t="shared" si="213"/>
        <v>0.8936</v>
      </c>
      <c r="AJ777" s="62">
        <f t="shared" si="214"/>
        <v>0.13339526061567936</v>
      </c>
      <c r="AK777" s="62">
        <f t="shared" si="215"/>
        <v>0.7928928300848734</v>
      </c>
      <c r="AL777" s="62">
        <f t="shared" si="216"/>
        <v>0.00710716991512661</v>
      </c>
      <c r="AM777" s="62">
        <f t="shared" si="221"/>
        <v>0.8936</v>
      </c>
      <c r="AN777" s="62">
        <f t="shared" si="222"/>
        <v>0.8936282626820855</v>
      </c>
      <c r="AO777" s="62">
        <f t="shared" si="217"/>
        <v>0.5936282626820855</v>
      </c>
      <c r="AP777" s="62">
        <f t="shared" si="223"/>
        <v>0.00795324536920432</v>
      </c>
      <c r="AQ777" s="62">
        <f t="shared" si="224"/>
        <v>0.0047212214580593884</v>
      </c>
      <c r="AR777" s="62">
        <f t="shared" si="225"/>
        <v>0.5936094880667719</v>
      </c>
      <c r="AS777" s="139">
        <f t="shared" si="218"/>
        <v>0.49050000000000005</v>
      </c>
      <c r="AT777" s="62">
        <f t="shared" si="226"/>
        <v>0.4952212214580594</v>
      </c>
      <c r="AU777" s="62">
        <f t="shared" si="227"/>
        <v>-0.003938698932944239</v>
      </c>
      <c r="AV777" s="62">
        <f t="shared" si="228"/>
        <v>0.5896707891338278</v>
      </c>
      <c r="AW777" s="13">
        <f t="shared" si="220"/>
        <v>3.632856346700429</v>
      </c>
      <c r="AX777" s="98">
        <f t="shared" si="219"/>
        <v>1.729544112826355</v>
      </c>
    </row>
    <row r="778" spans="32:50" ht="12.75">
      <c r="AF778" s="98"/>
      <c r="AG778" s="94">
        <v>743</v>
      </c>
      <c r="AH778" s="62">
        <f t="shared" si="212"/>
        <v>0.10559999999999992</v>
      </c>
      <c r="AI778" s="62">
        <f t="shared" si="213"/>
        <v>0.8944000000000001</v>
      </c>
      <c r="AJ778" s="62">
        <f t="shared" si="214"/>
        <v>0.1323863651449785</v>
      </c>
      <c r="AK778" s="62">
        <f t="shared" si="215"/>
        <v>0.792999773013839</v>
      </c>
      <c r="AL778" s="62">
        <f t="shared" si="216"/>
        <v>0.0070002269861610955</v>
      </c>
      <c r="AM778" s="62">
        <f t="shared" si="221"/>
        <v>0.8944000000000001</v>
      </c>
      <c r="AN778" s="62">
        <f t="shared" si="222"/>
        <v>0.8944273940224874</v>
      </c>
      <c r="AO778" s="62">
        <f t="shared" si="217"/>
        <v>0.5944273940224873</v>
      </c>
      <c r="AP778" s="62">
        <f t="shared" si="223"/>
        <v>0.007826569825753372</v>
      </c>
      <c r="AQ778" s="62">
        <f t="shared" si="224"/>
        <v>0.004652280009264802</v>
      </c>
      <c r="AR778" s="62">
        <f t="shared" si="225"/>
        <v>0.5944091882323833</v>
      </c>
      <c r="AS778" s="139">
        <f t="shared" si="218"/>
        <v>0.49050000000000005</v>
      </c>
      <c r="AT778" s="62">
        <f t="shared" si="226"/>
        <v>0.49515228000926487</v>
      </c>
      <c r="AU778" s="62">
        <f t="shared" si="227"/>
        <v>-0.003875423024127964</v>
      </c>
      <c r="AV778" s="62">
        <f t="shared" si="228"/>
        <v>0.5905337652082554</v>
      </c>
      <c r="AW778" s="13">
        <f t="shared" si="220"/>
        <v>3.6338874311732092</v>
      </c>
      <c r="AX778" s="98">
        <f t="shared" si="219"/>
        <v>1.7290533694795946</v>
      </c>
    </row>
    <row r="779" spans="32:50" ht="12.75">
      <c r="AF779" s="98"/>
      <c r="AG779" s="94">
        <v>744</v>
      </c>
      <c r="AH779" s="62">
        <f t="shared" si="212"/>
        <v>0.1048</v>
      </c>
      <c r="AI779" s="62">
        <f t="shared" si="213"/>
        <v>0.8952</v>
      </c>
      <c r="AJ779" s="62">
        <f t="shared" si="214"/>
        <v>0.1313776052010344</v>
      </c>
      <c r="AK779" s="62">
        <f t="shared" si="215"/>
        <v>0.7931058945689409</v>
      </c>
      <c r="AL779" s="62">
        <f t="shared" si="216"/>
        <v>0.006894105431059172</v>
      </c>
      <c r="AM779" s="62">
        <f t="shared" si="221"/>
        <v>0.8952</v>
      </c>
      <c r="AN779" s="62">
        <f t="shared" si="222"/>
        <v>0.8952265460148591</v>
      </c>
      <c r="AO779" s="62">
        <f t="shared" si="217"/>
        <v>0.5952265460148591</v>
      </c>
      <c r="AP779" s="62">
        <f t="shared" si="223"/>
        <v>0.007701037916982315</v>
      </c>
      <c r="AQ779" s="62">
        <f t="shared" si="224"/>
        <v>0.004583816891778722</v>
      </c>
      <c r="AR779" s="62">
        <f t="shared" si="225"/>
        <v>0.595208895853785</v>
      </c>
      <c r="AS779" s="139">
        <f t="shared" si="218"/>
        <v>0.49050000000000005</v>
      </c>
      <c r="AT779" s="62">
        <f t="shared" si="226"/>
        <v>0.49508381689177877</v>
      </c>
      <c r="AU779" s="62">
        <f t="shared" si="227"/>
        <v>-0.0038127346189266273</v>
      </c>
      <c r="AV779" s="62">
        <f t="shared" si="228"/>
        <v>0.5913961612348584</v>
      </c>
      <c r="AW779" s="13">
        <f t="shared" si="220"/>
        <v>3.634914598501822</v>
      </c>
      <c r="AX779" s="98">
        <f t="shared" si="219"/>
        <v>1.7285647673178577</v>
      </c>
    </row>
    <row r="780" spans="32:50" ht="12.75">
      <c r="AF780" s="98"/>
      <c r="AG780" s="94">
        <v>745</v>
      </c>
      <c r="AH780" s="62">
        <f t="shared" si="212"/>
        <v>0.10400000000000009</v>
      </c>
      <c r="AI780" s="62">
        <f t="shared" si="213"/>
        <v>0.8959999999999999</v>
      </c>
      <c r="AJ780" s="62">
        <f t="shared" si="214"/>
        <v>0.13036897970314565</v>
      </c>
      <c r="AK780" s="62">
        <f t="shared" si="215"/>
        <v>0.7932111950798476</v>
      </c>
      <c r="AL780" s="62">
        <f t="shared" si="216"/>
        <v>0.006788804920152436</v>
      </c>
      <c r="AM780" s="62">
        <f t="shared" si="221"/>
        <v>0.8959999999999999</v>
      </c>
      <c r="AN780" s="62">
        <f t="shared" si="222"/>
        <v>0.8960257183096051</v>
      </c>
      <c r="AO780" s="62">
        <f t="shared" si="217"/>
        <v>0.5960257183096052</v>
      </c>
      <c r="AP780" s="62">
        <f t="shared" si="223"/>
        <v>0.007576646221638237</v>
      </c>
      <c r="AQ780" s="62">
        <f t="shared" si="224"/>
        <v>0.004515832800682527</v>
      </c>
      <c r="AR780" s="62">
        <f t="shared" si="225"/>
        <v>0.5960086107940028</v>
      </c>
      <c r="AS780" s="139">
        <f t="shared" si="218"/>
        <v>0.49050000000000005</v>
      </c>
      <c r="AT780" s="62">
        <f t="shared" si="226"/>
        <v>0.49501583280068256</v>
      </c>
      <c r="AU780" s="62">
        <f t="shared" si="227"/>
        <v>-0.0037506316085609706</v>
      </c>
      <c r="AV780" s="62">
        <f t="shared" si="228"/>
        <v>0.5922579791854419</v>
      </c>
      <c r="AW780" s="13">
        <f t="shared" si="220"/>
        <v>3.6359378677648593</v>
      </c>
      <c r="AX780" s="98">
        <f t="shared" si="219"/>
        <v>1.7280782938796708</v>
      </c>
    </row>
    <row r="781" spans="32:50" ht="12.75">
      <c r="AF781" s="98"/>
      <c r="AG781" s="94">
        <v>746</v>
      </c>
      <c r="AH781" s="62">
        <f t="shared" si="212"/>
        <v>0.10319999999999996</v>
      </c>
      <c r="AI781" s="62">
        <f t="shared" si="213"/>
        <v>0.8968</v>
      </c>
      <c r="AJ781" s="62">
        <f t="shared" si="214"/>
        <v>0.12936048757187793</v>
      </c>
      <c r="AK781" s="62">
        <f t="shared" si="215"/>
        <v>0.7933156748735021</v>
      </c>
      <c r="AL781" s="62">
        <f t="shared" si="216"/>
        <v>0.00668432512649797</v>
      </c>
      <c r="AM781" s="62">
        <f t="shared" si="221"/>
        <v>0.8968</v>
      </c>
      <c r="AN781" s="62">
        <f t="shared" si="222"/>
        <v>0.8968249105608056</v>
      </c>
      <c r="AO781" s="62">
        <f t="shared" si="217"/>
        <v>0.5968249105608057</v>
      </c>
      <c r="AP781" s="62">
        <f t="shared" si="223"/>
        <v>0.007453391333452899</v>
      </c>
      <c r="AQ781" s="62">
        <f t="shared" si="224"/>
        <v>0.0044483284293328216</v>
      </c>
      <c r="AR781" s="62">
        <f t="shared" si="225"/>
        <v>0.5968083329177789</v>
      </c>
      <c r="AS781" s="139">
        <f t="shared" si="218"/>
        <v>0.49050000000000005</v>
      </c>
      <c r="AT781" s="62">
        <f t="shared" si="226"/>
        <v>0.4949483284293329</v>
      </c>
      <c r="AU781" s="62">
        <f t="shared" si="227"/>
        <v>-0.0036891118956716754</v>
      </c>
      <c r="AV781" s="62">
        <f t="shared" si="228"/>
        <v>0.5931192210221072</v>
      </c>
      <c r="AW781" s="13">
        <f t="shared" si="220"/>
        <v>3.6369572579209004</v>
      </c>
      <c r="AX781" s="98">
        <f t="shared" si="219"/>
        <v>1.7275939367985387</v>
      </c>
    </row>
    <row r="782" spans="32:50" ht="12.75">
      <c r="AF782" s="98"/>
      <c r="AG782" s="94">
        <v>747</v>
      </c>
      <c r="AH782" s="62">
        <f t="shared" si="212"/>
        <v>0.10240000000000005</v>
      </c>
      <c r="AI782" s="62">
        <f t="shared" si="213"/>
        <v>0.8976</v>
      </c>
      <c r="AJ782" s="62">
        <f t="shared" si="214"/>
        <v>0.12835212772905363</v>
      </c>
      <c r="AK782" s="62">
        <f t="shared" si="215"/>
        <v>0.7934193342741277</v>
      </c>
      <c r="AL782" s="62">
        <f t="shared" si="216"/>
        <v>0.006580665725872348</v>
      </c>
      <c r="AM782" s="62">
        <f t="shared" si="221"/>
        <v>0.8976</v>
      </c>
      <c r="AN782" s="62">
        <f t="shared" si="222"/>
        <v>0.8976241224261944</v>
      </c>
      <c r="AO782" s="62">
        <f t="shared" si="217"/>
        <v>0.5976241224261944</v>
      </c>
      <c r="AP782" s="62">
        <f t="shared" si="223"/>
        <v>0.007331269861074574</v>
      </c>
      <c r="AQ782" s="62">
        <f t="shared" si="224"/>
        <v>0.004381304469374889</v>
      </c>
      <c r="AR782" s="62">
        <f t="shared" si="225"/>
        <v>0.5976080620915565</v>
      </c>
      <c r="AS782" s="139">
        <f t="shared" si="218"/>
        <v>0.49050000000000005</v>
      </c>
      <c r="AT782" s="62">
        <f t="shared" si="226"/>
        <v>0.49488130446937495</v>
      </c>
      <c r="AU782" s="62">
        <f t="shared" si="227"/>
        <v>-0.003628173394269846</v>
      </c>
      <c r="AV782" s="62">
        <f t="shared" si="228"/>
        <v>0.5939798886972867</v>
      </c>
      <c r="AW782" s="13">
        <f t="shared" si="220"/>
        <v>3.6379727878093733</v>
      </c>
      <c r="AX782" s="98">
        <f t="shared" si="219"/>
        <v>1.727111683802078</v>
      </c>
    </row>
    <row r="783" spans="32:50" ht="12.75">
      <c r="AF783" s="98"/>
      <c r="AG783" s="94">
        <v>748</v>
      </c>
      <c r="AH783" s="62">
        <f t="shared" si="212"/>
        <v>0.10159999999999991</v>
      </c>
      <c r="AI783" s="62">
        <f t="shared" si="213"/>
        <v>0.8984000000000001</v>
      </c>
      <c r="AJ783" s="62">
        <f t="shared" si="214"/>
        <v>0.127343899097739</v>
      </c>
      <c r="AK783" s="62">
        <f t="shared" si="215"/>
        <v>0.7935221736032334</v>
      </c>
      <c r="AL783" s="62">
        <f t="shared" si="216"/>
        <v>0.006477826396766639</v>
      </c>
      <c r="AM783" s="62">
        <f t="shared" si="221"/>
        <v>0.8984000000000001</v>
      </c>
      <c r="AN783" s="62">
        <f t="shared" si="222"/>
        <v>0.8984233535671403</v>
      </c>
      <c r="AO783" s="62">
        <f t="shared" si="217"/>
        <v>0.5984233535671404</v>
      </c>
      <c r="AP783" s="62">
        <f t="shared" si="223"/>
        <v>0.007210278428001255</v>
      </c>
      <c r="AQ783" s="62">
        <f t="shared" si="224"/>
        <v>0.004314761610756752</v>
      </c>
      <c r="AR783" s="62">
        <f t="shared" si="225"/>
        <v>0.5984077981834671</v>
      </c>
      <c r="AS783" s="139">
        <f t="shared" si="218"/>
        <v>0.49050000000000005</v>
      </c>
      <c r="AT783" s="62">
        <f t="shared" si="226"/>
        <v>0.4948147616107568</v>
      </c>
      <c r="AU783" s="62">
        <f t="shared" si="227"/>
        <v>-0.0035678140296882812</v>
      </c>
      <c r="AV783" s="62">
        <f t="shared" si="228"/>
        <v>0.5948399841537788</v>
      </c>
      <c r="AW783" s="13">
        <f t="shared" si="220"/>
        <v>3.6389844761514087</v>
      </c>
      <c r="AX783" s="98">
        <f t="shared" si="219"/>
        <v>1.7266315227111617</v>
      </c>
    </row>
    <row r="784" spans="32:50" ht="12.75">
      <c r="AF784" s="98"/>
      <c r="AG784" s="94">
        <v>749</v>
      </c>
      <c r="AH784" s="62">
        <f t="shared" si="212"/>
        <v>0.1008</v>
      </c>
      <c r="AI784" s="62">
        <f t="shared" si="213"/>
        <v>0.8992</v>
      </c>
      <c r="AJ784" s="62">
        <f t="shared" si="214"/>
        <v>0.12633580060223515</v>
      </c>
      <c r="AK784" s="62">
        <f t="shared" si="215"/>
        <v>0.7936241931796183</v>
      </c>
      <c r="AL784" s="62">
        <f t="shared" si="216"/>
        <v>0.006375806820381746</v>
      </c>
      <c r="AM784" s="62">
        <f t="shared" si="221"/>
        <v>0.8992</v>
      </c>
      <c r="AN784" s="62">
        <f t="shared" si="222"/>
        <v>0.8992226036486243</v>
      </c>
      <c r="AO784" s="62">
        <f t="shared" si="217"/>
        <v>0.5992226036486243</v>
      </c>
      <c r="AP784" s="62">
        <f t="shared" si="223"/>
        <v>0.007090413672514572</v>
      </c>
      <c r="AQ784" s="62">
        <f t="shared" si="224"/>
        <v>0.004248700541743385</v>
      </c>
      <c r="AR784" s="62">
        <f t="shared" si="225"/>
        <v>0.5992075410633139</v>
      </c>
      <c r="AS784" s="139">
        <f t="shared" si="218"/>
        <v>0.49050000000000005</v>
      </c>
      <c r="AT784" s="62">
        <f t="shared" si="226"/>
        <v>0.4947487005417434</v>
      </c>
      <c r="AU784" s="62">
        <f t="shared" si="227"/>
        <v>-0.0035080317385332003</v>
      </c>
      <c r="AV784" s="62">
        <f t="shared" si="228"/>
        <v>0.5956995093247807</v>
      </c>
      <c r="AW784" s="13">
        <f t="shared" si="220"/>
        <v>3.6399923415506814</v>
      </c>
      <c r="AX784" s="98">
        <f t="shared" si="219"/>
        <v>1.7261534414390751</v>
      </c>
    </row>
    <row r="785" spans="32:50" ht="12.75">
      <c r="AF785" s="98"/>
      <c r="AG785" s="94">
        <v>750</v>
      </c>
      <c r="AH785" s="62">
        <f t="shared" si="212"/>
        <v>0.10000000000000009</v>
      </c>
      <c r="AI785" s="62">
        <f t="shared" si="213"/>
        <v>0.8999999999999999</v>
      </c>
      <c r="AJ785" s="62">
        <f t="shared" si="214"/>
        <v>0.1253278311680655</v>
      </c>
      <c r="AK785" s="62">
        <f t="shared" si="215"/>
        <v>0.7937253933193772</v>
      </c>
      <c r="AL785" s="62">
        <f t="shared" si="216"/>
        <v>0.006274606680622852</v>
      </c>
      <c r="AM785" s="62">
        <f t="shared" si="221"/>
        <v>0.8999999999999999</v>
      </c>
      <c r="AN785" s="62">
        <f t="shared" si="222"/>
        <v>0.9000218723392206</v>
      </c>
      <c r="AO785" s="62">
        <f t="shared" si="217"/>
        <v>0.6000218723392206</v>
      </c>
      <c r="AP785" s="62">
        <f t="shared" si="223"/>
        <v>0.00697167224761294</v>
      </c>
      <c r="AQ785" s="62">
        <f t="shared" si="224"/>
        <v>0.004183121948930263</v>
      </c>
      <c r="AR785" s="62">
        <f t="shared" si="225"/>
        <v>0.6000072906025594</v>
      </c>
      <c r="AS785" s="139">
        <f t="shared" si="218"/>
        <v>0.49050000000000005</v>
      </c>
      <c r="AT785" s="62">
        <f t="shared" si="226"/>
        <v>0.4946831219489303</v>
      </c>
      <c r="AU785" s="62">
        <f t="shared" si="227"/>
        <v>-0.0034488244686356976</v>
      </c>
      <c r="AV785" s="62">
        <f t="shared" si="228"/>
        <v>0.5965584661339237</v>
      </c>
      <c r="AW785" s="13">
        <f t="shared" si="220"/>
        <v>3.6409964024942516</v>
      </c>
      <c r="AX785" s="98">
        <f t="shared" si="219"/>
        <v>1.7256774279906766</v>
      </c>
    </row>
    <row r="786" spans="32:50" ht="12.75">
      <c r="AF786" s="98"/>
      <c r="AG786" s="94">
        <v>751</v>
      </c>
      <c r="AH786" s="62">
        <f t="shared" si="212"/>
        <v>0.09919999999999995</v>
      </c>
      <c r="AI786" s="62">
        <f t="shared" si="213"/>
        <v>0.9008</v>
      </c>
      <c r="AJ786" s="62">
        <f t="shared" si="214"/>
        <v>0.12431998972196537</v>
      </c>
      <c r="AK786" s="62">
        <f t="shared" si="215"/>
        <v>0.7938257743359056</v>
      </c>
      <c r="AL786" s="62">
        <f t="shared" si="216"/>
        <v>0.006174225664094424</v>
      </c>
      <c r="AM786" s="62">
        <f t="shared" si="221"/>
        <v>0.9008</v>
      </c>
      <c r="AN786" s="62">
        <f t="shared" si="222"/>
        <v>0.9008211593110762</v>
      </c>
      <c r="AO786" s="62">
        <f t="shared" si="217"/>
        <v>0.6008211593110762</v>
      </c>
      <c r="AP786" s="62">
        <f t="shared" si="223"/>
        <v>0.006854050820945629</v>
      </c>
      <c r="AQ786" s="62">
        <f t="shared" si="224"/>
        <v>0.004118026517257229</v>
      </c>
      <c r="AR786" s="62">
        <f t="shared" si="225"/>
        <v>0.6008070466743118</v>
      </c>
      <c r="AS786" s="139">
        <f t="shared" si="218"/>
        <v>0.49050000000000005</v>
      </c>
      <c r="AT786" s="62">
        <f t="shared" si="226"/>
        <v>0.4946180265172573</v>
      </c>
      <c r="AU786" s="62">
        <f t="shared" si="227"/>
        <v>-0.0033901901790037584</v>
      </c>
      <c r="AV786" s="62">
        <f t="shared" si="228"/>
        <v>0.5974168564953081</v>
      </c>
      <c r="AW786" s="13">
        <f t="shared" si="220"/>
        <v>3.641996677353399</v>
      </c>
      <c r="AX786" s="98">
        <f t="shared" si="219"/>
        <v>1.7252034704615689</v>
      </c>
    </row>
    <row r="787" spans="32:50" ht="12.75">
      <c r="AF787" s="98"/>
      <c r="AG787" s="94">
        <v>752</v>
      </c>
      <c r="AH787" s="62">
        <f t="shared" si="212"/>
        <v>0.09840000000000004</v>
      </c>
      <c r="AI787" s="62">
        <f t="shared" si="213"/>
        <v>0.9016</v>
      </c>
      <c r="AJ787" s="62">
        <f t="shared" si="214"/>
        <v>0.12331227519187204</v>
      </c>
      <c r="AK787" s="62">
        <f t="shared" si="215"/>
        <v>0.7939253365399042</v>
      </c>
      <c r="AL787" s="62">
        <f t="shared" si="216"/>
        <v>0.006074663460095886</v>
      </c>
      <c r="AM787" s="62">
        <f t="shared" si="221"/>
        <v>0.9016</v>
      </c>
      <c r="AN787" s="62">
        <f t="shared" si="222"/>
        <v>0.9016204642398892</v>
      </c>
      <c r="AO787" s="62">
        <f t="shared" si="217"/>
        <v>0.6016204642398892</v>
      </c>
      <c r="AP787" s="62">
        <f t="shared" si="223"/>
        <v>0.00673754607474786</v>
      </c>
      <c r="AQ787" s="62">
        <f t="shared" si="224"/>
        <v>0.004053414930022716</v>
      </c>
      <c r="AR787" s="62">
        <f t="shared" si="225"/>
        <v>0.6016068091533081</v>
      </c>
      <c r="AS787" s="139">
        <f t="shared" si="218"/>
        <v>0.49050000000000005</v>
      </c>
      <c r="AT787" s="62">
        <f t="shared" si="226"/>
        <v>0.49455341493002275</v>
      </c>
      <c r="AU787" s="62">
        <f t="shared" si="227"/>
        <v>-0.0033321268397748984</v>
      </c>
      <c r="AV787" s="62">
        <f t="shared" si="228"/>
        <v>0.5982746823135332</v>
      </c>
      <c r="AW787" s="13">
        <f t="shared" si="220"/>
        <v>3.6429931843844363</v>
      </c>
      <c r="AX787" s="98">
        <f t="shared" si="219"/>
        <v>1.724731557037285</v>
      </c>
    </row>
    <row r="788" spans="32:50" ht="12.75">
      <c r="AF788" s="98"/>
      <c r="AG788" s="94">
        <v>753</v>
      </c>
      <c r="AH788" s="62">
        <f t="shared" si="212"/>
        <v>0.09759999999999991</v>
      </c>
      <c r="AI788" s="62">
        <f t="shared" si="213"/>
        <v>0.9024000000000001</v>
      </c>
      <c r="AJ788" s="62">
        <f t="shared" si="214"/>
        <v>0.12230468650691208</v>
      </c>
      <c r="AK788" s="62">
        <f t="shared" si="215"/>
        <v>0.7940240802393843</v>
      </c>
      <c r="AL788" s="62">
        <f t="shared" si="216"/>
        <v>0.005975919760615733</v>
      </c>
      <c r="AM788" s="62">
        <f t="shared" si="221"/>
        <v>0.9024000000000001</v>
      </c>
      <c r="AN788" s="62">
        <f t="shared" si="222"/>
        <v>0.9024197868048913</v>
      </c>
      <c r="AO788" s="62">
        <f t="shared" si="217"/>
        <v>0.6024197868048913</v>
      </c>
      <c r="AP788" s="62">
        <f t="shared" si="223"/>
        <v>0.006622154705774412</v>
      </c>
      <c r="AQ788" s="62">
        <f t="shared" si="224"/>
        <v>0.003989287868896885</v>
      </c>
      <c r="AR788" s="62">
        <f t="shared" si="225"/>
        <v>0.6024065779159037</v>
      </c>
      <c r="AS788" s="139">
        <f t="shared" si="218"/>
        <v>0.49050000000000005</v>
      </c>
      <c r="AT788" s="62">
        <f t="shared" si="226"/>
        <v>0.49448928786889695</v>
      </c>
      <c r="AU788" s="62">
        <f t="shared" si="227"/>
        <v>-0.003274632432168154</v>
      </c>
      <c r="AV788" s="62">
        <f t="shared" si="228"/>
        <v>0.5991319454837355</v>
      </c>
      <c r="AW788" s="13">
        <f t="shared" si="220"/>
        <v>3.6439859417295377</v>
      </c>
      <c r="AX788" s="98">
        <f t="shared" si="219"/>
        <v>1.724261675992474</v>
      </c>
    </row>
    <row r="789" spans="32:50" ht="12.75">
      <c r="AF789" s="98"/>
      <c r="AG789" s="94">
        <v>754</v>
      </c>
      <c r="AH789" s="62">
        <f t="shared" si="212"/>
        <v>0.0968</v>
      </c>
      <c r="AI789" s="62">
        <f t="shared" si="213"/>
        <v>0.9032</v>
      </c>
      <c r="AJ789" s="62">
        <f t="shared" si="214"/>
        <v>0.12129722259739248</v>
      </c>
      <c r="AK789" s="62">
        <f t="shared" si="215"/>
        <v>0.7941220057396723</v>
      </c>
      <c r="AL789" s="62">
        <f t="shared" si="216"/>
        <v>0.005877994260327757</v>
      </c>
      <c r="AM789" s="62">
        <f t="shared" si="221"/>
        <v>0.9032</v>
      </c>
      <c r="AN789" s="62">
        <f t="shared" si="222"/>
        <v>0.9032191266888254</v>
      </c>
      <c r="AO789" s="62">
        <f t="shared" si="217"/>
        <v>0.6032191266888254</v>
      </c>
      <c r="AP789" s="62">
        <f t="shared" si="223"/>
        <v>0.006507873425235886</v>
      </c>
      <c r="AQ789" s="62">
        <f t="shared" si="224"/>
        <v>0.003925646013936105</v>
      </c>
      <c r="AR789" s="62">
        <f t="shared" si="225"/>
        <v>0.6032063528400562</v>
      </c>
      <c r="AS789" s="139">
        <f t="shared" si="218"/>
        <v>0.49050000000000005</v>
      </c>
      <c r="AT789" s="62">
        <f t="shared" si="226"/>
        <v>0.4944256460139361</v>
      </c>
      <c r="AU789" s="62">
        <f t="shared" si="227"/>
        <v>-0.003217704948437511</v>
      </c>
      <c r="AV789" s="62">
        <f t="shared" si="228"/>
        <v>0.5999886478916187</v>
      </c>
      <c r="AW789" s="13">
        <f t="shared" si="220"/>
        <v>3.6449749674175402</v>
      </c>
      <c r="AX789" s="98">
        <f t="shared" si="219"/>
        <v>1.7237938156901018</v>
      </c>
    </row>
    <row r="790" spans="32:50" ht="12.75">
      <c r="AF790" s="98"/>
      <c r="AG790" s="94">
        <v>755</v>
      </c>
      <c r="AH790" s="62">
        <f t="shared" si="212"/>
        <v>0.09600000000000009</v>
      </c>
      <c r="AI790" s="62">
        <f t="shared" si="213"/>
        <v>0.9039999999999999</v>
      </c>
      <c r="AJ790" s="62">
        <f t="shared" si="214"/>
        <v>0.12028988239478819</v>
      </c>
      <c r="AK790" s="62">
        <f t="shared" si="215"/>
        <v>0.7942191133434149</v>
      </c>
      <c r="AL790" s="62">
        <f t="shared" si="216"/>
        <v>0.00578088665658516</v>
      </c>
      <c r="AM790" s="62">
        <f t="shared" si="221"/>
        <v>0.9039999999999999</v>
      </c>
      <c r="AN790" s="62">
        <f t="shared" si="222"/>
        <v>0.9040184835779278</v>
      </c>
      <c r="AO790" s="62">
        <f t="shared" si="217"/>
        <v>0.6040184835779279</v>
      </c>
      <c r="AP790" s="62">
        <f t="shared" si="223"/>
        <v>0.006394698958732867</v>
      </c>
      <c r="AQ790" s="62">
        <f t="shared" si="224"/>
        <v>0.0038624900435959403</v>
      </c>
      <c r="AR790" s="62">
        <f t="shared" si="225"/>
        <v>0.6040061338053138</v>
      </c>
      <c r="AS790" s="139">
        <f t="shared" si="218"/>
        <v>0.49050000000000005</v>
      </c>
      <c r="AT790" s="62">
        <f t="shared" si="226"/>
        <v>0.494362490043596</v>
      </c>
      <c r="AU790" s="62">
        <f t="shared" si="227"/>
        <v>-0.003161342391824379</v>
      </c>
      <c r="AV790" s="62">
        <f t="shared" si="228"/>
        <v>0.6008447914134893</v>
      </c>
      <c r="AW790" s="13">
        <f t="shared" si="220"/>
        <v>3.6459602793647545</v>
      </c>
      <c r="AX790" s="98">
        <f t="shared" si="219"/>
        <v>1.723327964580657</v>
      </c>
    </row>
    <row r="791" spans="32:50" ht="12.75">
      <c r="AF791" s="98"/>
      <c r="AG791" s="94">
        <v>756</v>
      </c>
      <c r="AH791" s="62">
        <f t="shared" si="212"/>
        <v>0.09519999999999995</v>
      </c>
      <c r="AI791" s="62">
        <f t="shared" si="213"/>
        <v>0.9048</v>
      </c>
      <c r="AJ791" s="62">
        <f t="shared" si="214"/>
        <v>0.1192826648317319</v>
      </c>
      <c r="AK791" s="62">
        <f t="shared" si="215"/>
        <v>0.7943154033505835</v>
      </c>
      <c r="AL791" s="62">
        <f t="shared" si="216"/>
        <v>0.005684596649416562</v>
      </c>
      <c r="AM791" s="62">
        <f t="shared" si="221"/>
        <v>0.9048</v>
      </c>
      <c r="AN791" s="62">
        <f t="shared" si="222"/>
        <v>0.9048178571619079</v>
      </c>
      <c r="AO791" s="62">
        <f t="shared" si="217"/>
        <v>0.6048178571619078</v>
      </c>
      <c r="AP791" s="62">
        <f t="shared" si="223"/>
        <v>0.00628262804619247</v>
      </c>
      <c r="AQ791" s="62">
        <f t="shared" si="224"/>
        <v>0.003799820634745348</v>
      </c>
      <c r="AR791" s="62">
        <f t="shared" si="225"/>
        <v>0.6048059206928001</v>
      </c>
      <c r="AS791" s="139">
        <f t="shared" si="218"/>
        <v>0.49050000000000005</v>
      </c>
      <c r="AT791" s="62">
        <f t="shared" si="226"/>
        <v>0.49429982063474537</v>
      </c>
      <c r="AU791" s="62">
        <f t="shared" si="227"/>
        <v>-0.003105542776511363</v>
      </c>
      <c r="AV791" s="62">
        <f t="shared" si="228"/>
        <v>0.6017003779162888</v>
      </c>
      <c r="AW791" s="13">
        <f t="shared" si="220"/>
        <v>3.6469418953757513</v>
      </c>
      <c r="AX791" s="98">
        <f t="shared" si="219"/>
        <v>1.7228641112013707</v>
      </c>
    </row>
    <row r="792" spans="32:50" ht="12.75">
      <c r="AF792" s="98"/>
      <c r="AG792" s="94">
        <v>757</v>
      </c>
      <c r="AH792" s="62">
        <f t="shared" si="212"/>
        <v>0.09440000000000004</v>
      </c>
      <c r="AI792" s="62">
        <f t="shared" si="213"/>
        <v>0.9056</v>
      </c>
      <c r="AJ792" s="62">
        <f t="shared" si="214"/>
        <v>0.11827556884200445</v>
      </c>
      <c r="AK792" s="62">
        <f t="shared" si="215"/>
        <v>0.794410876058479</v>
      </c>
      <c r="AL792" s="62">
        <f t="shared" si="216"/>
        <v>0.0055891239415210014</v>
      </c>
      <c r="AM792" s="62">
        <f t="shared" si="221"/>
        <v>0.9056</v>
      </c>
      <c r="AN792" s="62">
        <f t="shared" si="222"/>
        <v>0.9056172471339278</v>
      </c>
      <c r="AO792" s="62">
        <f t="shared" si="217"/>
        <v>0.6056172471339278</v>
      </c>
      <c r="AP792" s="62">
        <f t="shared" si="223"/>
        <v>0.006171657441804049</v>
      </c>
      <c r="AQ792" s="62">
        <f t="shared" si="224"/>
        <v>0.0037376384626801435</v>
      </c>
      <c r="AR792" s="62">
        <f t="shared" si="225"/>
        <v>0.6056057133852019</v>
      </c>
      <c r="AS792" s="139">
        <f t="shared" si="218"/>
        <v>0.49050000000000005</v>
      </c>
      <c r="AT792" s="62">
        <f t="shared" si="226"/>
        <v>0.4942376384626802</v>
      </c>
      <c r="AU792" s="62">
        <f t="shared" si="227"/>
        <v>-0.0030503041275757145</v>
      </c>
      <c r="AV792" s="62">
        <f t="shared" si="228"/>
        <v>0.6025554092576262</v>
      </c>
      <c r="AW792" s="13">
        <f t="shared" si="220"/>
        <v>3.64791983314416</v>
      </c>
      <c r="AX792" s="98">
        <f t="shared" si="219"/>
        <v>1.722402244175437</v>
      </c>
    </row>
    <row r="793" spans="32:50" ht="12.75">
      <c r="AF793" s="98"/>
      <c r="AG793" s="94">
        <v>758</v>
      </c>
      <c r="AH793" s="62">
        <f t="shared" si="212"/>
        <v>0.0935999999999999</v>
      </c>
      <c r="AI793" s="62">
        <f t="shared" si="213"/>
        <v>0.9064000000000001</v>
      </c>
      <c r="AJ793" s="62">
        <f t="shared" si="214"/>
        <v>0.11726859336052185</v>
      </c>
      <c r="AK793" s="62">
        <f t="shared" si="215"/>
        <v>0.7945055317617368</v>
      </c>
      <c r="AL793" s="62">
        <f t="shared" si="216"/>
        <v>0.005494468238263273</v>
      </c>
      <c r="AM793" s="62">
        <f t="shared" si="221"/>
        <v>0.9064000000000001</v>
      </c>
      <c r="AN793" s="62">
        <f t="shared" si="222"/>
        <v>0.9064166531905851</v>
      </c>
      <c r="AO793" s="62">
        <f t="shared" si="217"/>
        <v>0.606416653190585</v>
      </c>
      <c r="AP793" s="62">
        <f t="shared" si="223"/>
        <v>0.006061783913955522</v>
      </c>
      <c r="AQ793" s="62">
        <f t="shared" si="224"/>
        <v>0.0036759442011366087</v>
      </c>
      <c r="AR793" s="62">
        <f t="shared" si="225"/>
        <v>0.6064055117667553</v>
      </c>
      <c r="AS793" s="139">
        <f t="shared" si="218"/>
        <v>0.49050000000000005</v>
      </c>
      <c r="AT793" s="62">
        <f t="shared" si="226"/>
        <v>0.49417594420113664</v>
      </c>
      <c r="AU793" s="62">
        <f t="shared" si="227"/>
        <v>-0.002995624480943191</v>
      </c>
      <c r="AV793" s="62">
        <f t="shared" si="228"/>
        <v>0.6034098872858121</v>
      </c>
      <c r="AW793" s="13">
        <f t="shared" si="220"/>
        <v>3.648894110253445</v>
      </c>
      <c r="AX793" s="98">
        <f t="shared" si="219"/>
        <v>1.721942352211248</v>
      </c>
    </row>
    <row r="794" spans="32:50" ht="12.75">
      <c r="AF794" s="98"/>
      <c r="AG794" s="94">
        <v>759</v>
      </c>
      <c r="AH794" s="62">
        <f t="shared" si="212"/>
        <v>0.0928</v>
      </c>
      <c r="AI794" s="62">
        <f t="shared" si="213"/>
        <v>0.9072</v>
      </c>
      <c r="AJ794" s="62">
        <f t="shared" si="214"/>
        <v>0.11626173732332719</v>
      </c>
      <c r="AK794" s="62">
        <f t="shared" si="215"/>
        <v>0.7945993707523309</v>
      </c>
      <c r="AL794" s="62">
        <f t="shared" si="216"/>
        <v>0.005400629247669153</v>
      </c>
      <c r="AM794" s="62">
        <f t="shared" si="221"/>
        <v>0.9072</v>
      </c>
      <c r="AN794" s="62">
        <f t="shared" si="222"/>
        <v>0.9072160750318916</v>
      </c>
      <c r="AO794" s="62">
        <f t="shared" si="217"/>
        <v>0.6072160750318916</v>
      </c>
      <c r="AP794" s="62">
        <f t="shared" si="223"/>
        <v>0.00595300424516987</v>
      </c>
      <c r="AQ794" s="62">
        <f t="shared" si="224"/>
        <v>0.003614738522304977</v>
      </c>
      <c r="AR794" s="62">
        <f t="shared" si="225"/>
        <v>0.6072053157232331</v>
      </c>
      <c r="AS794" s="139">
        <f t="shared" si="218"/>
        <v>0.49050000000000005</v>
      </c>
      <c r="AT794" s="62">
        <f t="shared" si="226"/>
        <v>0.49411473852230503</v>
      </c>
      <c r="AU794" s="62">
        <f t="shared" si="227"/>
        <v>-0.002941501883342104</v>
      </c>
      <c r="AV794" s="62">
        <f t="shared" si="228"/>
        <v>0.604263813839891</v>
      </c>
      <c r="AW794" s="13">
        <f t="shared" si="220"/>
        <v>3.649864744177686</v>
      </c>
      <c r="AX794" s="98">
        <f t="shared" si="219"/>
        <v>1.7214844241016352</v>
      </c>
    </row>
    <row r="795" spans="32:50" ht="12.75">
      <c r="AF795" s="98"/>
      <c r="AG795" s="94">
        <v>760</v>
      </c>
      <c r="AH795" s="62">
        <f t="shared" si="212"/>
        <v>0.09200000000000008</v>
      </c>
      <c r="AI795" s="62">
        <f t="shared" si="213"/>
        <v>0.9079999999999999</v>
      </c>
      <c r="AJ795" s="62">
        <f t="shared" si="214"/>
        <v>0.1152549996675777</v>
      </c>
      <c r="AK795" s="62">
        <f t="shared" si="215"/>
        <v>0.7946923933195787</v>
      </c>
      <c r="AL795" s="62">
        <f t="shared" si="216"/>
        <v>0.005307606680421295</v>
      </c>
      <c r="AM795" s="62">
        <f t="shared" si="221"/>
        <v>0.9079999999999999</v>
      </c>
      <c r="AN795" s="62">
        <f t="shared" si="222"/>
        <v>0.9080155123612558</v>
      </c>
      <c r="AO795" s="62">
        <f t="shared" si="217"/>
        <v>0.6080155123612558</v>
      </c>
      <c r="AP795" s="62">
        <f t="shared" si="223"/>
        <v>0.005845315232042618</v>
      </c>
      <c r="AQ795" s="62">
        <f t="shared" si="224"/>
        <v>0.0035540220968432825</v>
      </c>
      <c r="AR795" s="62">
        <f t="shared" si="225"/>
        <v>0.6080051251419313</v>
      </c>
      <c r="AS795" s="139">
        <f t="shared" si="218"/>
        <v>0.49050000000000005</v>
      </c>
      <c r="AT795" s="62">
        <f t="shared" si="226"/>
        <v>0.49405402209684335</v>
      </c>
      <c r="AU795" s="62">
        <f t="shared" si="227"/>
        <v>-0.0028879343922579475</v>
      </c>
      <c r="AV795" s="62">
        <f t="shared" si="228"/>
        <v>0.6051171907496733</v>
      </c>
      <c r="AW795" s="13">
        <f t="shared" si="220"/>
        <v>3.6508317522823455</v>
      </c>
      <c r="AX795" s="98">
        <f t="shared" si="219"/>
        <v>1.7210284487231176</v>
      </c>
    </row>
    <row r="796" spans="32:50" ht="12.75">
      <c r="AF796" s="98"/>
      <c r="AG796" s="94">
        <v>761</v>
      </c>
      <c r="AH796" s="62">
        <f t="shared" si="212"/>
        <v>0.09119999999999995</v>
      </c>
      <c r="AI796" s="62">
        <f t="shared" si="213"/>
        <v>0.9088</v>
      </c>
      <c r="AJ796" s="62">
        <f t="shared" si="214"/>
        <v>0.11424837933153521</v>
      </c>
      <c r="AK796" s="62">
        <f t="shared" si="215"/>
        <v>0.7947845997501461</v>
      </c>
      <c r="AL796" s="62">
        <f t="shared" si="216"/>
        <v>0.0052154002498538965</v>
      </c>
      <c r="AM796" s="62">
        <f t="shared" si="221"/>
        <v>0.9088</v>
      </c>
      <c r="AN796" s="62">
        <f t="shared" si="222"/>
        <v>0.9088149648854635</v>
      </c>
      <c r="AO796" s="62">
        <f t="shared" si="217"/>
        <v>0.6088149648854635</v>
      </c>
      <c r="AP796" s="62">
        <f t="shared" si="223"/>
        <v>0.005738713685178239</v>
      </c>
      <c r="AQ796" s="62">
        <f t="shared" si="224"/>
        <v>0.003493795593890341</v>
      </c>
      <c r="AR796" s="62">
        <f t="shared" si="225"/>
        <v>0.608804939911657</v>
      </c>
      <c r="AS796" s="139">
        <f t="shared" si="218"/>
        <v>0.49050000000000005</v>
      </c>
      <c r="AT796" s="62">
        <f t="shared" si="226"/>
        <v>0.4939937955938904</v>
      </c>
      <c r="AU796" s="62">
        <f t="shared" si="227"/>
        <v>-0.0028349200758876</v>
      </c>
      <c r="AV796" s="62">
        <f t="shared" si="228"/>
        <v>0.6059700198357694</v>
      </c>
      <c r="AW796" s="13">
        <f t="shared" si="220"/>
        <v>3.651795151825032</v>
      </c>
      <c r="AX796" s="98">
        <f t="shared" si="219"/>
        <v>1.7205744150351596</v>
      </c>
    </row>
    <row r="797" spans="32:50" ht="12.75">
      <c r="AF797" s="98"/>
      <c r="AG797" s="94">
        <v>762</v>
      </c>
      <c r="AH797" s="62">
        <f t="shared" si="212"/>
        <v>0.09040000000000004</v>
      </c>
      <c r="AI797" s="62">
        <f t="shared" si="213"/>
        <v>0.9096</v>
      </c>
      <c r="AJ797" s="62">
        <f t="shared" si="214"/>
        <v>0.11324187525455628</v>
      </c>
      <c r="AK797" s="62">
        <f t="shared" si="215"/>
        <v>0.7948759903280511</v>
      </c>
      <c r="AL797" s="62">
        <f t="shared" si="216"/>
        <v>0.005124009671948926</v>
      </c>
      <c r="AM797" s="62">
        <f t="shared" si="221"/>
        <v>0.9096</v>
      </c>
      <c r="AN797" s="62">
        <f t="shared" si="222"/>
        <v>0.9096144323146583</v>
      </c>
      <c r="AO797" s="62">
        <f t="shared" si="217"/>
        <v>0.6096144323146584</v>
      </c>
      <c r="AP797" s="62">
        <f t="shared" si="223"/>
        <v>0.005633196429128548</v>
      </c>
      <c r="AQ797" s="62">
        <f t="shared" si="224"/>
        <v>0.0034340596810796954</v>
      </c>
      <c r="AR797" s="62">
        <f t="shared" si="225"/>
        <v>0.6096047599227141</v>
      </c>
      <c r="AS797" s="139">
        <f t="shared" si="218"/>
        <v>0.49050000000000005</v>
      </c>
      <c r="AT797" s="62">
        <f t="shared" si="226"/>
        <v>0.49393405968107973</v>
      </c>
      <c r="AU797" s="62">
        <f t="shared" si="227"/>
        <v>-0.002782457013094603</v>
      </c>
      <c r="AV797" s="62">
        <f t="shared" si="228"/>
        <v>0.6068223029096195</v>
      </c>
      <c r="AW797" s="13">
        <f t="shared" si="220"/>
        <v>3.652754959956257</v>
      </c>
      <c r="AX797" s="98">
        <f t="shared" si="219"/>
        <v>1.7201223120794364</v>
      </c>
    </row>
    <row r="798" spans="32:50" ht="12.75">
      <c r="AF798" s="98"/>
      <c r="AG798" s="94">
        <v>763</v>
      </c>
      <c r="AH798" s="62">
        <f t="shared" si="212"/>
        <v>0.0895999999999999</v>
      </c>
      <c r="AI798" s="62">
        <f t="shared" si="213"/>
        <v>0.9104000000000001</v>
      </c>
      <c r="AJ798" s="62">
        <f t="shared" si="214"/>
        <v>0.11223548637707977</v>
      </c>
      <c r="AK798" s="62">
        <f t="shared" si="215"/>
        <v>0.7949665653346687</v>
      </c>
      <c r="AL798" s="62">
        <f t="shared" si="216"/>
        <v>0.005033434665331349</v>
      </c>
      <c r="AM798" s="62">
        <f t="shared" si="221"/>
        <v>0.9104000000000001</v>
      </c>
      <c r="AN798" s="62">
        <f t="shared" si="222"/>
        <v>0.9104139143623248</v>
      </c>
      <c r="AO798" s="62">
        <f t="shared" si="217"/>
        <v>0.6104139143623248</v>
      </c>
      <c r="AP798" s="62">
        <f t="shared" si="223"/>
        <v>0.005528760302330229</v>
      </c>
      <c r="AQ798" s="62">
        <f t="shared" si="224"/>
        <v>0.0033748150245528296</v>
      </c>
      <c r="AR798" s="62">
        <f t="shared" si="225"/>
        <v>0.6104045850668929</v>
      </c>
      <c r="AS798" s="139">
        <f t="shared" si="218"/>
        <v>0.49050000000000005</v>
      </c>
      <c r="AT798" s="62">
        <f t="shared" si="226"/>
        <v>0.4938748150245529</v>
      </c>
      <c r="AU798" s="62">
        <f t="shared" si="227"/>
        <v>-0.0027305432933641166</v>
      </c>
      <c r="AV798" s="62">
        <f t="shared" si="228"/>
        <v>0.6076740417735288</v>
      </c>
      <c r="AW798" s="13">
        <f t="shared" si="220"/>
        <v>3.6537111937201856</v>
      </c>
      <c r="AX798" s="98">
        <f t="shared" si="219"/>
        <v>1.719672128979107</v>
      </c>
    </row>
    <row r="799" spans="32:50" ht="12.75">
      <c r="AF799" s="98"/>
      <c r="AG799" s="94">
        <v>764</v>
      </c>
      <c r="AH799" s="62">
        <f t="shared" si="212"/>
        <v>0.08879999999999999</v>
      </c>
      <c r="AI799" s="62">
        <f t="shared" si="213"/>
        <v>0.9112</v>
      </c>
      <c r="AJ799" s="62">
        <f t="shared" si="214"/>
        <v>0.11122921164061847</v>
      </c>
      <c r="AK799" s="62">
        <f t="shared" si="215"/>
        <v>0.7950563250487352</v>
      </c>
      <c r="AL799" s="62">
        <f t="shared" si="216"/>
        <v>0.004943674951264798</v>
      </c>
      <c r="AM799" s="62">
        <f t="shared" si="221"/>
        <v>0.9112</v>
      </c>
      <c r="AN799" s="62">
        <f t="shared" si="222"/>
        <v>0.9112134107452676</v>
      </c>
      <c r="AO799" s="62">
        <f t="shared" si="217"/>
        <v>0.6112134107452676</v>
      </c>
      <c r="AP799" s="62">
        <f t="shared" si="223"/>
        <v>0.005425402157043159</v>
      </c>
      <c r="AQ799" s="62">
        <f t="shared" si="224"/>
        <v>0.0033160622889726217</v>
      </c>
      <c r="AR799" s="62">
        <f t="shared" si="225"/>
        <v>0.6112044152374546</v>
      </c>
      <c r="AS799" s="139">
        <f t="shared" si="218"/>
        <v>0.49050000000000005</v>
      </c>
      <c r="AT799" s="62">
        <f t="shared" si="226"/>
        <v>0.4938160622889727</v>
      </c>
      <c r="AU799" s="62">
        <f t="shared" si="227"/>
        <v>-0.0026791770167583534</v>
      </c>
      <c r="AV799" s="62">
        <f t="shared" si="228"/>
        <v>0.6085252382206963</v>
      </c>
      <c r="AW799" s="13">
        <f t="shared" si="220"/>
        <v>3.654663870055378</v>
      </c>
      <c r="AX799" s="98">
        <f t="shared" si="219"/>
        <v>1.7192238549380956</v>
      </c>
    </row>
    <row r="800" spans="32:50" ht="12.75">
      <c r="AF800" s="98"/>
      <c r="AG800" s="94">
        <v>765</v>
      </c>
      <c r="AH800" s="62">
        <f t="shared" si="212"/>
        <v>0.08800000000000008</v>
      </c>
      <c r="AI800" s="62">
        <f t="shared" si="213"/>
        <v>0.9119999999999999</v>
      </c>
      <c r="AJ800" s="62">
        <f t="shared" si="214"/>
        <v>0.11022304998774674</v>
      </c>
      <c r="AK800" s="62">
        <f t="shared" si="215"/>
        <v>0.7951452697463527</v>
      </c>
      <c r="AL800" s="62">
        <f t="shared" si="216"/>
        <v>0.004854730253647355</v>
      </c>
      <c r="AM800" s="62">
        <f t="shared" si="221"/>
        <v>0.9119999999999999</v>
      </c>
      <c r="AN800" s="62">
        <f t="shared" si="222"/>
        <v>0.9120129211835957</v>
      </c>
      <c r="AO800" s="62">
        <f t="shared" si="217"/>
        <v>0.6120129211835956</v>
      </c>
      <c r="AP800" s="62">
        <f t="shared" si="223"/>
        <v>0.005323118859289058</v>
      </c>
      <c r="AQ800" s="62">
        <f t="shared" si="224"/>
        <v>0.0032578021375367964</v>
      </c>
      <c r="AR800" s="62">
        <f t="shared" si="225"/>
        <v>0.6120042503291221</v>
      </c>
      <c r="AS800" s="139">
        <f t="shared" si="218"/>
        <v>0.49050000000000005</v>
      </c>
      <c r="AT800" s="62">
        <f t="shared" si="226"/>
        <v>0.49375780213753684</v>
      </c>
      <c r="AU800" s="62">
        <f t="shared" si="227"/>
        <v>-0.002628356293872286</v>
      </c>
      <c r="AV800" s="62">
        <f t="shared" si="228"/>
        <v>0.6093758940352498</v>
      </c>
      <c r="AW800" s="13">
        <f t="shared" si="220"/>
        <v>3.655613005795532</v>
      </c>
      <c r="AX800" s="98">
        <f t="shared" si="219"/>
        <v>1.7187774792403783</v>
      </c>
    </row>
    <row r="801" spans="32:50" ht="12.75">
      <c r="AF801" s="98"/>
      <c r="AG801" s="94">
        <v>766</v>
      </c>
      <c r="AH801" s="62">
        <f t="shared" si="212"/>
        <v>0.08719999999999994</v>
      </c>
      <c r="AI801" s="62">
        <f t="shared" si="213"/>
        <v>0.9128000000000001</v>
      </c>
      <c r="AJ801" s="62">
        <f t="shared" si="214"/>
        <v>0.10921700036209071</v>
      </c>
      <c r="AK801" s="62">
        <f t="shared" si="215"/>
        <v>0.7952333997009935</v>
      </c>
      <c r="AL801" s="62">
        <f t="shared" si="216"/>
        <v>0.0047666002990065515</v>
      </c>
      <c r="AM801" s="62">
        <f t="shared" si="221"/>
        <v>0.9128000000000001</v>
      </c>
      <c r="AN801" s="62">
        <f t="shared" si="222"/>
        <v>0.9128124454007026</v>
      </c>
      <c r="AO801" s="62">
        <f t="shared" si="217"/>
        <v>0.6128124454007027</v>
      </c>
      <c r="AP801" s="62">
        <f t="shared" si="223"/>
        <v>0.005221907288789601</v>
      </c>
      <c r="AQ801" s="62">
        <f t="shared" si="224"/>
        <v>0.003200035231990799</v>
      </c>
      <c r="AR801" s="62">
        <f t="shared" si="225"/>
        <v>0.6128040902380656</v>
      </c>
      <c r="AS801" s="139">
        <f t="shared" si="218"/>
        <v>0.49050000000000005</v>
      </c>
      <c r="AT801" s="62">
        <f t="shared" si="226"/>
        <v>0.49370003523199085</v>
      </c>
      <c r="AU801" s="62">
        <f t="shared" si="227"/>
        <v>-0.0025780792457891677</v>
      </c>
      <c r="AV801" s="62">
        <f t="shared" si="228"/>
        <v>0.6102260109922765</v>
      </c>
      <c r="AW801" s="13">
        <f t="shared" si="220"/>
        <v>3.656558617670212</v>
      </c>
      <c r="AX801" s="98">
        <f t="shared" si="219"/>
        <v>1.7183329912492797</v>
      </c>
    </row>
    <row r="802" spans="32:50" ht="12.75">
      <c r="AF802" s="98"/>
      <c r="AG802" s="94">
        <v>767</v>
      </c>
      <c r="AH802" s="62">
        <f t="shared" si="212"/>
        <v>0.08640000000000003</v>
      </c>
      <c r="AI802" s="62">
        <f t="shared" si="213"/>
        <v>0.9136</v>
      </c>
      <c r="AJ802" s="62">
        <f t="shared" si="214"/>
        <v>0.1082110617083189</v>
      </c>
      <c r="AK802" s="62">
        <f t="shared" si="215"/>
        <v>0.7953207151835038</v>
      </c>
      <c r="AL802" s="62">
        <f t="shared" si="216"/>
        <v>0.004679284816496265</v>
      </c>
      <c r="AM802" s="62">
        <f t="shared" si="221"/>
        <v>0.9136</v>
      </c>
      <c r="AN802" s="62">
        <f t="shared" si="222"/>
        <v>0.9136119831232479</v>
      </c>
      <c r="AO802" s="62">
        <f t="shared" si="217"/>
        <v>0.6136119831232478</v>
      </c>
      <c r="AP802" s="62">
        <f t="shared" si="223"/>
        <v>0.005121764338906824</v>
      </c>
      <c r="AQ802" s="62">
        <f t="shared" si="224"/>
        <v>0.00314276223264186</v>
      </c>
      <c r="AR802" s="62">
        <f t="shared" si="225"/>
        <v>0.6136039348618896</v>
      </c>
      <c r="AS802" s="139">
        <f t="shared" si="218"/>
        <v>0.49050000000000005</v>
      </c>
      <c r="AT802" s="62">
        <f t="shared" si="226"/>
        <v>0.4936427622326419</v>
      </c>
      <c r="AU802" s="62">
        <f t="shared" si="227"/>
        <v>-0.0025283440040373</v>
      </c>
      <c r="AV802" s="62">
        <f t="shared" si="228"/>
        <v>0.6110755908578522</v>
      </c>
      <c r="AW802" s="13">
        <f t="shared" si="220"/>
        <v>3.65750072230557</v>
      </c>
      <c r="AX802" s="98">
        <f t="shared" si="219"/>
        <v>1.7178903804067793</v>
      </c>
    </row>
    <row r="803" spans="32:50" ht="12.75">
      <c r="AF803" s="98"/>
      <c r="AG803" s="94">
        <v>768</v>
      </c>
      <c r="AH803" s="62">
        <f t="shared" si="212"/>
        <v>0.0855999999999999</v>
      </c>
      <c r="AI803" s="62">
        <f t="shared" si="213"/>
        <v>0.9144000000000001</v>
      </c>
      <c r="AJ803" s="62">
        <f t="shared" si="214"/>
        <v>0.10720523297212962</v>
      </c>
      <c r="AK803" s="62">
        <f t="shared" si="215"/>
        <v>0.7954072164621089</v>
      </c>
      <c r="AL803" s="62">
        <f t="shared" si="216"/>
        <v>0.004592783537891165</v>
      </c>
      <c r="AM803" s="62">
        <f t="shared" si="221"/>
        <v>0.9144000000000001</v>
      </c>
      <c r="AN803" s="62">
        <f t="shared" si="222"/>
        <v>0.9144115340811413</v>
      </c>
      <c r="AO803" s="62">
        <f t="shared" si="217"/>
        <v>0.6144115340811414</v>
      </c>
      <c r="AP803" s="62">
        <f t="shared" si="223"/>
        <v>0.005022686916581118</v>
      </c>
      <c r="AQ803" s="62">
        <f t="shared" si="224"/>
        <v>0.003085983798371381</v>
      </c>
      <c r="AR803" s="62">
        <f t="shared" si="225"/>
        <v>0.6144037840996243</v>
      </c>
      <c r="AS803" s="139">
        <f t="shared" si="218"/>
        <v>0.49050000000000005</v>
      </c>
      <c r="AT803" s="62">
        <f t="shared" si="226"/>
        <v>0.49358598379837143</v>
      </c>
      <c r="AU803" s="62">
        <f t="shared" si="227"/>
        <v>-0.0024791487105456857</v>
      </c>
      <c r="AV803" s="62">
        <f t="shared" si="228"/>
        <v>0.6119246353890786</v>
      </c>
      <c r="AW803" s="13">
        <f t="shared" si="220"/>
        <v>3.6584393362250776</v>
      </c>
      <c r="AX803" s="98">
        <f t="shared" si="219"/>
        <v>1.7174496362328164</v>
      </c>
    </row>
    <row r="804" spans="32:50" ht="12.75">
      <c r="AF804" s="98"/>
      <c r="AG804" s="94">
        <v>769</v>
      </c>
      <c r="AH804" s="62">
        <f aca="true" t="shared" si="229" ref="AH804:AH867">$AC$38-AI804</f>
        <v>0.08479999999999999</v>
      </c>
      <c r="AI804" s="62">
        <f aca="true" t="shared" si="230" ref="AI804:AI867">$AC$45+AG804*$AI$33</f>
        <v>0.9152</v>
      </c>
      <c r="AJ804" s="62">
        <f aca="true" t="shared" si="231" ref="AJ804:AJ867">ASIN(AH804/$AC$53)</f>
        <v>0.10619951310024302</v>
      </c>
      <c r="AK804" s="62">
        <f aca="true" t="shared" si="232" ref="AK804:AK867">$AC$53*COS(AJ804)</f>
        <v>0.7954929038024161</v>
      </c>
      <c r="AL804" s="62">
        <f aca="true" t="shared" si="233" ref="AL804:AL867">$AC$53-AK804</f>
        <v>0.004507096197583937</v>
      </c>
      <c r="AM804" s="62">
        <f t="shared" si="221"/>
        <v>0.9152</v>
      </c>
      <c r="AN804" s="62">
        <f t="shared" si="222"/>
        <v>0.9152110980075222</v>
      </c>
      <c r="AO804" s="62">
        <f aca="true" t="shared" si="234" ref="AO804:AO867">$AC$44*(AN804-$AC$45)</f>
        <v>0.6152110980075223</v>
      </c>
      <c r="AP804" s="62">
        <f t="shared" si="223"/>
        <v>0.004924671942272535</v>
      </c>
      <c r="AQ804" s="62">
        <f t="shared" si="224"/>
        <v>0.003029700586649084</v>
      </c>
      <c r="AR804" s="62">
        <f t="shared" si="225"/>
        <v>0.6152036378517087</v>
      </c>
      <c r="AS804" s="139">
        <f aca="true" t="shared" si="235" ref="AS804:AS867">$AC$40*$AC$37</f>
        <v>0.49050000000000005</v>
      </c>
      <c r="AT804" s="62">
        <f t="shared" si="226"/>
        <v>0.49352970058664913</v>
      </c>
      <c r="AU804" s="62">
        <f t="shared" si="227"/>
        <v>-0.002430491517601426</v>
      </c>
      <c r="AV804" s="62">
        <f t="shared" si="228"/>
        <v>0.6127731463341073</v>
      </c>
      <c r="AW804" s="13">
        <f t="shared" si="220"/>
        <v>3.659374475850223</v>
      </c>
      <c r="AX804" s="98">
        <f aca="true" t="shared" si="236" ref="AX804:AX867">2*PI()/AW804</f>
        <v>1.7170107483246149</v>
      </c>
    </row>
    <row r="805" spans="32:50" ht="12.75">
      <c r="AF805" s="98"/>
      <c r="AG805" s="94">
        <v>770</v>
      </c>
      <c r="AH805" s="62">
        <f t="shared" si="229"/>
        <v>0.08400000000000007</v>
      </c>
      <c r="AI805" s="62">
        <f t="shared" si="230"/>
        <v>0.9159999999999999</v>
      </c>
      <c r="AJ805" s="62">
        <f t="shared" si="231"/>
        <v>0.1051939010403886</v>
      </c>
      <c r="AK805" s="62">
        <f t="shared" si="232"/>
        <v>0.7955777774674203</v>
      </c>
      <c r="AL805" s="62">
        <f t="shared" si="233"/>
        <v>0.004422222532579734</v>
      </c>
      <c r="AM805" s="62">
        <f t="shared" si="221"/>
        <v>0.9159999999999999</v>
      </c>
      <c r="AN805" s="62">
        <f t="shared" si="222"/>
        <v>0.9160106746387444</v>
      </c>
      <c r="AO805" s="62">
        <f t="shared" si="234"/>
        <v>0.6160106746387444</v>
      </c>
      <c r="AP805" s="62">
        <f t="shared" si="223"/>
        <v>0.004827716349899289</v>
      </c>
      <c r="AQ805" s="62">
        <f t="shared" si="224"/>
        <v>0.002973913253545262</v>
      </c>
      <c r="AR805" s="62">
        <f t="shared" si="225"/>
        <v>0.6160034960199832</v>
      </c>
      <c r="AS805" s="139">
        <f t="shared" si="235"/>
        <v>0.49050000000000005</v>
      </c>
      <c r="AT805" s="62">
        <f t="shared" si="226"/>
        <v>0.4934739132535453</v>
      </c>
      <c r="AU805" s="62">
        <f t="shared" si="227"/>
        <v>-0.002382370587805813</v>
      </c>
      <c r="AV805" s="62">
        <f t="shared" si="228"/>
        <v>0.6136211254321774</v>
      </c>
      <c r="AW805" s="13">
        <f aca="true" t="shared" si="237" ref="AW805:AW868">SQRT(ABS(AV805/($AC$40*AI805)))</f>
        <v>3.660306157501231</v>
      </c>
      <c r="AX805" s="98">
        <f t="shared" si="236"/>
        <v>1.7165737063560025</v>
      </c>
    </row>
    <row r="806" spans="32:50" ht="12.75">
      <c r="AF806" s="98"/>
      <c r="AG806" s="94">
        <v>771</v>
      </c>
      <c r="AH806" s="62">
        <f t="shared" si="229"/>
        <v>0.08319999999999994</v>
      </c>
      <c r="AI806" s="62">
        <f t="shared" si="230"/>
        <v>0.9168000000000001</v>
      </c>
      <c r="AJ806" s="62">
        <f t="shared" si="231"/>
        <v>0.10418839574129579</v>
      </c>
      <c r="AK806" s="62">
        <f t="shared" si="232"/>
        <v>0.7956618377175068</v>
      </c>
      <c r="AL806" s="62">
        <f t="shared" si="233"/>
        <v>0.004338162282493285</v>
      </c>
      <c r="AM806" s="62">
        <f t="shared" si="221"/>
        <v>0.9168000000000001</v>
      </c>
      <c r="AN806" s="62">
        <f t="shared" si="222"/>
        <v>0.9168102637143573</v>
      </c>
      <c r="AO806" s="62">
        <f t="shared" si="234"/>
        <v>0.6168102637143573</v>
      </c>
      <c r="AP806" s="62">
        <f t="shared" si="223"/>
        <v>0.004731817086779437</v>
      </c>
      <c r="AQ806" s="62">
        <f t="shared" si="224"/>
        <v>0.0029186224537447424</v>
      </c>
      <c r="AR806" s="62">
        <f t="shared" si="225"/>
        <v>0.6168033585076751</v>
      </c>
      <c r="AS806" s="139">
        <f t="shared" si="235"/>
        <v>0.49050000000000005</v>
      </c>
      <c r="AT806" s="62">
        <f t="shared" si="226"/>
        <v>0.4934186224537448</v>
      </c>
      <c r="AU806" s="62">
        <f t="shared" si="227"/>
        <v>-0.002334784094032101</v>
      </c>
      <c r="AV806" s="62">
        <f t="shared" si="228"/>
        <v>0.614468574413643</v>
      </c>
      <c r="AW806" s="13">
        <f t="shared" si="237"/>
        <v>3.661234397397761</v>
      </c>
      <c r="AX806" s="98">
        <f t="shared" si="236"/>
        <v>1.716138500076747</v>
      </c>
    </row>
    <row r="807" spans="32:50" ht="12.75">
      <c r="AF807" s="98"/>
      <c r="AG807" s="94">
        <v>772</v>
      </c>
      <c r="AH807" s="62">
        <f t="shared" si="229"/>
        <v>0.08240000000000003</v>
      </c>
      <c r="AI807" s="62">
        <f t="shared" si="230"/>
        <v>0.9176</v>
      </c>
      <c r="AJ807" s="62">
        <f t="shared" si="231"/>
        <v>0.10318299615268456</v>
      </c>
      <c r="AK807" s="62">
        <f t="shared" si="232"/>
        <v>0.7957450848104561</v>
      </c>
      <c r="AL807" s="62">
        <f t="shared" si="233"/>
        <v>0.004254915189543906</v>
      </c>
      <c r="AM807" s="62">
        <f t="shared" si="221"/>
        <v>0.9176</v>
      </c>
      <c r="AN807" s="62">
        <f t="shared" si="222"/>
        <v>0.9176098649770883</v>
      </c>
      <c r="AO807" s="62">
        <f t="shared" si="234"/>
        <v>0.6176098649770883</v>
      </c>
      <c r="AP807" s="62">
        <f t="shared" si="223"/>
        <v>0.004636971113570516</v>
      </c>
      <c r="AQ807" s="62">
        <f t="shared" si="224"/>
        <v>0.002863828840559369</v>
      </c>
      <c r="AR807" s="62">
        <f t="shared" si="225"/>
        <v>0.6176032252193873</v>
      </c>
      <c r="AS807" s="139">
        <f t="shared" si="235"/>
        <v>0.49050000000000005</v>
      </c>
      <c r="AT807" s="62">
        <f t="shared" si="226"/>
        <v>0.4933638288405594</v>
      </c>
      <c r="AU807" s="62">
        <f t="shared" si="227"/>
        <v>-0.0022877302193823413</v>
      </c>
      <c r="AV807" s="62">
        <f t="shared" si="228"/>
        <v>0.6153154950000049</v>
      </c>
      <c r="AW807" s="13">
        <f t="shared" si="237"/>
        <v>3.6621592116596</v>
      </c>
      <c r="AX807" s="98">
        <f t="shared" si="236"/>
        <v>1.7157051193118942</v>
      </c>
    </row>
    <row r="808" spans="32:50" ht="12.75">
      <c r="AF808" s="98"/>
      <c r="AG808" s="94">
        <v>773</v>
      </c>
      <c r="AH808" s="62">
        <f t="shared" si="229"/>
        <v>0.0815999999999999</v>
      </c>
      <c r="AI808" s="62">
        <f t="shared" si="230"/>
        <v>0.9184000000000001</v>
      </c>
      <c r="AJ808" s="62">
        <f t="shared" si="231"/>
        <v>0.10217770122525296</v>
      </c>
      <c r="AK808" s="62">
        <f t="shared" si="232"/>
        <v>0.795827519001448</v>
      </c>
      <c r="AL808" s="62">
        <f t="shared" si="233"/>
        <v>0.004172480998552053</v>
      </c>
      <c r="AM808" s="62">
        <f t="shared" si="221"/>
        <v>0.9184000000000001</v>
      </c>
      <c r="AN808" s="62">
        <f t="shared" si="222"/>
        <v>0.9184094781728265</v>
      </c>
      <c r="AO808" s="62">
        <f t="shared" si="234"/>
        <v>0.6184094781728264</v>
      </c>
      <c r="AP808" s="62">
        <f t="shared" si="223"/>
        <v>0.004543175404211114</v>
      </c>
      <c r="AQ808" s="62">
        <f t="shared" si="224"/>
        <v>0.0028095330659414727</v>
      </c>
      <c r="AR808" s="62">
        <f t="shared" si="225"/>
        <v>0.6184030960610877</v>
      </c>
      <c r="AS808" s="139">
        <f t="shared" si="235"/>
        <v>0.49050000000000005</v>
      </c>
      <c r="AT808" s="62">
        <f t="shared" si="226"/>
        <v>0.4933095330659415</v>
      </c>
      <c r="AU808" s="62">
        <f t="shared" si="227"/>
        <v>-0.0022412071571452814</v>
      </c>
      <c r="AV808" s="62">
        <f t="shared" si="228"/>
        <v>0.6161618889039424</v>
      </c>
      <c r="AW808" s="13">
        <f t="shared" si="237"/>
        <v>3.663080616307357</v>
      </c>
      <c r="AX808" s="98">
        <f t="shared" si="236"/>
        <v>1.7152735539611135</v>
      </c>
    </row>
    <row r="809" spans="32:50" ht="12.75">
      <c r="AF809" s="98"/>
      <c r="AG809" s="94">
        <v>774</v>
      </c>
      <c r="AH809" s="62">
        <f t="shared" si="229"/>
        <v>0.08079999999999998</v>
      </c>
      <c r="AI809" s="62">
        <f t="shared" si="230"/>
        <v>0.9192</v>
      </c>
      <c r="AJ809" s="62">
        <f t="shared" si="231"/>
        <v>0.1011725099106693</v>
      </c>
      <c r="AK809" s="62">
        <f t="shared" si="232"/>
        <v>0.7959091405430647</v>
      </c>
      <c r="AL809" s="62">
        <f t="shared" si="233"/>
        <v>0.004090859456935325</v>
      </c>
      <c r="AM809" s="62">
        <f t="shared" si="221"/>
        <v>0.9192</v>
      </c>
      <c r="AN809" s="62">
        <f t="shared" si="222"/>
        <v>0.9192091030506042</v>
      </c>
      <c r="AO809" s="62">
        <f t="shared" si="234"/>
        <v>0.6192091030506042</v>
      </c>
      <c r="AP809" s="62">
        <f t="shared" si="223"/>
        <v>0.004450426945862099</v>
      </c>
      <c r="AQ809" s="62">
        <f t="shared" si="224"/>
        <v>0.0027557357804968916</v>
      </c>
      <c r="AR809" s="62">
        <f t="shared" si="225"/>
        <v>0.6192029709400964</v>
      </c>
      <c r="AS809" s="139">
        <f t="shared" si="235"/>
        <v>0.49050000000000005</v>
      </c>
      <c r="AT809" s="62">
        <f t="shared" si="226"/>
        <v>0.4932557357804969</v>
      </c>
      <c r="AU809" s="62">
        <f t="shared" si="227"/>
        <v>-0.002195213110754175</v>
      </c>
      <c r="AV809" s="62">
        <f t="shared" si="228"/>
        <v>0.6170077578293421</v>
      </c>
      <c r="AW809" s="13">
        <f t="shared" si="237"/>
        <v>3.6639986272631444</v>
      </c>
      <c r="AX809" s="98">
        <f t="shared" si="236"/>
        <v>1.7148437939980523</v>
      </c>
    </row>
    <row r="810" spans="32:50" ht="12.75">
      <c r="AF810" s="98"/>
      <c r="AG810" s="94">
        <v>775</v>
      </c>
      <c r="AH810" s="62">
        <f t="shared" si="229"/>
        <v>0.08000000000000007</v>
      </c>
      <c r="AI810" s="62">
        <f t="shared" si="230"/>
        <v>0.9199999999999999</v>
      </c>
      <c r="AJ810" s="62">
        <f t="shared" si="231"/>
        <v>0.10016742116155988</v>
      </c>
      <c r="AK810" s="62">
        <f t="shared" si="232"/>
        <v>0.795989949685296</v>
      </c>
      <c r="AL810" s="62">
        <f t="shared" si="233"/>
        <v>0.004010050314704028</v>
      </c>
      <c r="AM810" s="62">
        <f t="shared" si="221"/>
        <v>0.9199999999999999</v>
      </c>
      <c r="AN810" s="62">
        <f t="shared" si="222"/>
        <v>0.9200087393625814</v>
      </c>
      <c r="AO810" s="62">
        <f t="shared" si="234"/>
        <v>0.6200087393625815</v>
      </c>
      <c r="AP810" s="62">
        <f t="shared" si="223"/>
        <v>0.004358722738847606</v>
      </c>
      <c r="AQ810" s="62">
        <f t="shared" si="224"/>
        <v>0.002702437633497646</v>
      </c>
      <c r="AR810" s="62">
        <f t="shared" si="225"/>
        <v>0.6200028497650754</v>
      </c>
      <c r="AS810" s="139">
        <f t="shared" si="235"/>
        <v>0.49050000000000005</v>
      </c>
      <c r="AT810" s="62">
        <f t="shared" si="226"/>
        <v>0.4932024376334977</v>
      </c>
      <c r="AU810" s="62">
        <f t="shared" si="227"/>
        <v>-0.0021497462937445666</v>
      </c>
      <c r="AV810" s="62">
        <f t="shared" si="228"/>
        <v>0.6178531034713308</v>
      </c>
      <c r="AW810" s="13">
        <f t="shared" si="237"/>
        <v>3.664913260351259</v>
      </c>
      <c r="AX810" s="98">
        <f t="shared" si="236"/>
        <v>1.7144158294696945</v>
      </c>
    </row>
    <row r="811" spans="32:50" ht="12.75">
      <c r="AF811" s="98"/>
      <c r="AG811" s="94">
        <v>776</v>
      </c>
      <c r="AH811" s="62">
        <f t="shared" si="229"/>
        <v>0.07919999999999994</v>
      </c>
      <c r="AI811" s="62">
        <f t="shared" si="230"/>
        <v>0.9208000000000001</v>
      </c>
      <c r="AJ811" s="62">
        <f t="shared" si="231"/>
        <v>0.09916243393149964</v>
      </c>
      <c r="AK811" s="62">
        <f t="shared" si="232"/>
        <v>0.7960699466755419</v>
      </c>
      <c r="AL811" s="62">
        <f t="shared" si="233"/>
        <v>0.0039300533244581715</v>
      </c>
      <c r="AM811" s="62">
        <f t="shared" si="221"/>
        <v>0.9208000000000001</v>
      </c>
      <c r="AN811" s="62">
        <f t="shared" si="222"/>
        <v>0.9208083868640279</v>
      </c>
      <c r="AO811" s="62">
        <f t="shared" si="234"/>
        <v>0.620808386864028</v>
      </c>
      <c r="AP811" s="62">
        <f t="shared" si="223"/>
        <v>0.004268059796597848</v>
      </c>
      <c r="AQ811" s="62">
        <f t="shared" si="224"/>
        <v>0.002649639272895507</v>
      </c>
      <c r="AR811" s="62">
        <f t="shared" si="225"/>
        <v>0.6208027324460164</v>
      </c>
      <c r="AS811" s="139">
        <f t="shared" si="235"/>
        <v>0.49050000000000005</v>
      </c>
      <c r="AT811" s="62">
        <f t="shared" si="226"/>
        <v>0.49314963927289557</v>
      </c>
      <c r="AU811" s="62">
        <f t="shared" si="227"/>
        <v>-0.0021048049297130657</v>
      </c>
      <c r="AV811" s="62">
        <f t="shared" si="228"/>
        <v>0.6186979275163033</v>
      </c>
      <c r="AW811" s="13">
        <f t="shared" si="237"/>
        <v>3.6658245312988513</v>
      </c>
      <c r="AX811" s="98">
        <f t="shared" si="236"/>
        <v>1.7139896504957286</v>
      </c>
    </row>
    <row r="812" spans="32:50" ht="12.75">
      <c r="AF812" s="98"/>
      <c r="AG812" s="94">
        <v>777</v>
      </c>
      <c r="AH812" s="62">
        <f t="shared" si="229"/>
        <v>0.07840000000000003</v>
      </c>
      <c r="AI812" s="62">
        <f t="shared" si="230"/>
        <v>0.9216</v>
      </c>
      <c r="AJ812" s="62">
        <f t="shared" si="231"/>
        <v>0.09815754717500275</v>
      </c>
      <c r="AK812" s="62">
        <f t="shared" si="232"/>
        <v>0.7961491317586172</v>
      </c>
      <c r="AL812" s="62">
        <f t="shared" si="233"/>
        <v>0.00385086824138281</v>
      </c>
      <c r="AM812" s="62">
        <f t="shared" si="221"/>
        <v>0.9216</v>
      </c>
      <c r="AN812" s="62">
        <f t="shared" si="222"/>
        <v>0.9216080453133059</v>
      </c>
      <c r="AO812" s="62">
        <f t="shared" si="234"/>
        <v>0.6216080453133059</v>
      </c>
      <c r="AP812" s="62">
        <f t="shared" si="223"/>
        <v>0.004178435145590367</v>
      </c>
      <c r="AQ812" s="62">
        <f t="shared" si="224"/>
        <v>0.0025973413453343874</v>
      </c>
      <c r="AR812" s="62">
        <f t="shared" si="225"/>
        <v>0.6216026188942295</v>
      </c>
      <c r="AS812" s="139">
        <f t="shared" si="235"/>
        <v>0.49050000000000005</v>
      </c>
      <c r="AT812" s="62">
        <f t="shared" si="226"/>
        <v>0.49309734134533445</v>
      </c>
      <c r="AU812" s="62">
        <f t="shared" si="227"/>
        <v>-0.002060387252275442</v>
      </c>
      <c r="AV812" s="62">
        <f t="shared" si="228"/>
        <v>0.6195422316419541</v>
      </c>
      <c r="AW812" s="13">
        <f t="shared" si="237"/>
        <v>3.666732455736596</v>
      </c>
      <c r="AX812" s="98">
        <f t="shared" si="236"/>
        <v>1.7135652472679195</v>
      </c>
    </row>
    <row r="813" spans="32:50" ht="12.75">
      <c r="AF813" s="98"/>
      <c r="AG813" s="94">
        <v>778</v>
      </c>
      <c r="AH813" s="62">
        <f t="shared" si="229"/>
        <v>0.07759999999999989</v>
      </c>
      <c r="AI813" s="62">
        <f t="shared" si="230"/>
        <v>0.9224000000000001</v>
      </c>
      <c r="AJ813" s="62">
        <f t="shared" si="231"/>
        <v>0.09715275984751058</v>
      </c>
      <c r="AK813" s="62">
        <f t="shared" si="232"/>
        <v>0.7962275051767554</v>
      </c>
      <c r="AL813" s="62">
        <f t="shared" si="233"/>
        <v>0.0037724948232445987</v>
      </c>
      <c r="AM813" s="62">
        <f t="shared" si="221"/>
        <v>0.9224000000000001</v>
      </c>
      <c r="AN813" s="62">
        <f t="shared" si="222"/>
        <v>0.9224077144718552</v>
      </c>
      <c r="AO813" s="62">
        <f t="shared" si="234"/>
        <v>0.6224077144718552</v>
      </c>
      <c r="AP813" s="62">
        <f t="shared" si="223"/>
        <v>0.004089845825292847</v>
      </c>
      <c r="AQ813" s="62">
        <f t="shared" si="224"/>
        <v>0.0025455444961634916</v>
      </c>
      <c r="AR813" s="62">
        <f t="shared" si="225"/>
        <v>0.6224025090223338</v>
      </c>
      <c r="AS813" s="139">
        <f t="shared" si="235"/>
        <v>0.49050000000000005</v>
      </c>
      <c r="AT813" s="62">
        <f t="shared" si="226"/>
        <v>0.49304554449616356</v>
      </c>
      <c r="AU813" s="62">
        <f t="shared" si="227"/>
        <v>-0.002016491505025576</v>
      </c>
      <c r="AV813" s="62">
        <f t="shared" si="228"/>
        <v>0.6203860175173083</v>
      </c>
      <c r="AW813" s="13">
        <f t="shared" si="237"/>
        <v>3.667637049199356</v>
      </c>
      <c r="AX813" s="98">
        <f t="shared" si="236"/>
        <v>1.7131426100494878</v>
      </c>
    </row>
    <row r="814" spans="32:50" ht="12.75">
      <c r="AF814" s="98"/>
      <c r="AG814" s="94">
        <v>779</v>
      </c>
      <c r="AH814" s="62">
        <f t="shared" si="229"/>
        <v>0.07679999999999998</v>
      </c>
      <c r="AI814" s="62">
        <f t="shared" si="230"/>
        <v>0.9232</v>
      </c>
      <c r="AJ814" s="62">
        <f t="shared" si="231"/>
        <v>0.09614807090538376</v>
      </c>
      <c r="AK814" s="62">
        <f t="shared" si="232"/>
        <v>0.7963050671696119</v>
      </c>
      <c r="AL814" s="62">
        <f t="shared" si="233"/>
        <v>0.0036949328303881313</v>
      </c>
      <c r="AM814" s="62">
        <f t="shared" si="221"/>
        <v>0.9232</v>
      </c>
      <c r="AN814" s="62">
        <f t="shared" si="222"/>
        <v>0.9232073941041747</v>
      </c>
      <c r="AO814" s="62">
        <f t="shared" si="234"/>
        <v>0.6232073941041747</v>
      </c>
      <c r="AP814" s="62">
        <f t="shared" si="223"/>
        <v>0.004002288888105952</v>
      </c>
      <c r="AQ814" s="62">
        <f t="shared" si="224"/>
        <v>0.0024942493694502543</v>
      </c>
      <c r="AR814" s="62">
        <f t="shared" si="225"/>
        <v>0.6232024027442442</v>
      </c>
      <c r="AS814" s="139">
        <f t="shared" si="235"/>
        <v>0.49050000000000005</v>
      </c>
      <c r="AT814" s="62">
        <f t="shared" si="226"/>
        <v>0.4929942493694503</v>
      </c>
      <c r="AU814" s="62">
        <f t="shared" si="227"/>
        <v>-0.001973115941494514</v>
      </c>
      <c r="AV814" s="62">
        <f t="shared" si="228"/>
        <v>0.6212292868027497</v>
      </c>
      <c r="AW814" s="13">
        <f t="shared" si="237"/>
        <v>3.6685383271268357</v>
      </c>
      <c r="AX814" s="98">
        <f t="shared" si="236"/>
        <v>1.7127217291744958</v>
      </c>
    </row>
    <row r="815" spans="32:50" ht="12.75">
      <c r="AF815" s="98"/>
      <c r="AG815" s="94">
        <v>780</v>
      </c>
      <c r="AH815" s="62">
        <f t="shared" si="229"/>
        <v>0.07600000000000007</v>
      </c>
      <c r="AI815" s="62">
        <f t="shared" si="230"/>
        <v>0.9239999999999999</v>
      </c>
      <c r="AJ815" s="62">
        <f t="shared" si="231"/>
        <v>0.09514347930589011</v>
      </c>
      <c r="AK815" s="62">
        <f t="shared" si="232"/>
        <v>0.796381817974268</v>
      </c>
      <c r="AL815" s="62">
        <f t="shared" si="233"/>
        <v>0.003618182025732053</v>
      </c>
      <c r="AM815" s="62">
        <f t="shared" si="221"/>
        <v>0.9239999999999999</v>
      </c>
      <c r="AN815" s="62">
        <f t="shared" si="222"/>
        <v>0.9240070839778076</v>
      </c>
      <c r="AO815" s="62">
        <f t="shared" si="234"/>
        <v>0.6240070839778076</v>
      </c>
      <c r="AP815" s="62">
        <f t="shared" si="223"/>
        <v>0.003915761399306145</v>
      </c>
      <c r="AQ815" s="62">
        <f t="shared" si="224"/>
        <v>0.0024434566079930635</v>
      </c>
      <c r="AR815" s="62">
        <f t="shared" si="225"/>
        <v>0.6240022999751614</v>
      </c>
      <c r="AS815" s="139">
        <f t="shared" si="235"/>
        <v>0.49050000000000005</v>
      </c>
      <c r="AT815" s="62">
        <f t="shared" si="226"/>
        <v>0.4929434566079931</v>
      </c>
      <c r="AU815" s="62">
        <f t="shared" si="227"/>
        <v>-0.0019302588251095985</v>
      </c>
      <c r="AV815" s="62">
        <f t="shared" si="228"/>
        <v>0.6220720411500519</v>
      </c>
      <c r="AW815" s="13">
        <f t="shared" si="237"/>
        <v>3.6694363048642322</v>
      </c>
      <c r="AX815" s="98">
        <f t="shared" si="236"/>
        <v>1.7123025950472417</v>
      </c>
    </row>
    <row r="816" spans="32:50" ht="12.75">
      <c r="AF816" s="98"/>
      <c r="AG816" s="94">
        <v>781</v>
      </c>
      <c r="AH816" s="62">
        <f t="shared" si="229"/>
        <v>0.07519999999999993</v>
      </c>
      <c r="AI816" s="62">
        <f t="shared" si="230"/>
        <v>0.9248000000000001</v>
      </c>
      <c r="AJ816" s="62">
        <f t="shared" si="231"/>
        <v>0.09413898400719539</v>
      </c>
      <c r="AK816" s="62">
        <f t="shared" si="232"/>
        <v>0.7964577578252346</v>
      </c>
      <c r="AL816" s="62">
        <f t="shared" si="233"/>
        <v>0.0035422421747653976</v>
      </c>
      <c r="AM816" s="62">
        <f t="shared" si="221"/>
        <v>0.9248000000000001</v>
      </c>
      <c r="AN816" s="62">
        <f t="shared" si="222"/>
        <v>0.9248067838633239</v>
      </c>
      <c r="AO816" s="62">
        <f t="shared" si="234"/>
        <v>0.624806783863324</v>
      </c>
      <c r="AP816" s="62">
        <f t="shared" si="223"/>
        <v>0.003830260436989007</v>
      </c>
      <c r="AQ816" s="62">
        <f t="shared" si="224"/>
        <v>0.0023931668533340726</v>
      </c>
      <c r="AR816" s="62">
        <f t="shared" si="225"/>
        <v>0.6248022006315619</v>
      </c>
      <c r="AS816" s="139">
        <f t="shared" si="235"/>
        <v>0.49050000000000005</v>
      </c>
      <c r="AT816" s="62">
        <f t="shared" si="226"/>
        <v>0.4928931668533341</v>
      </c>
      <c r="AU816" s="62">
        <f t="shared" si="227"/>
        <v>-0.0018879184291539341</v>
      </c>
      <c r="AV816" s="62">
        <f t="shared" si="228"/>
        <v>0.622914282202408</v>
      </c>
      <c r="AW816" s="13">
        <f t="shared" si="237"/>
        <v>3.6703309976628833</v>
      </c>
      <c r="AX816" s="98">
        <f t="shared" si="236"/>
        <v>1.7118851981416559</v>
      </c>
    </row>
    <row r="817" spans="32:50" ht="12.75">
      <c r="AF817" s="98"/>
      <c r="AG817" s="94">
        <v>782</v>
      </c>
      <c r="AH817" s="62">
        <f t="shared" si="229"/>
        <v>0.07440000000000002</v>
      </c>
      <c r="AI817" s="62">
        <f t="shared" si="230"/>
        <v>0.9256</v>
      </c>
      <c r="AJ817" s="62">
        <f t="shared" si="231"/>
        <v>0.09313458396835408</v>
      </c>
      <c r="AK817" s="62">
        <f t="shared" si="232"/>
        <v>0.7965328869544559</v>
      </c>
      <c r="AL817" s="62">
        <f t="shared" si="233"/>
        <v>0.0034671130455441457</v>
      </c>
      <c r="AM817" s="62">
        <f t="shared" si="221"/>
        <v>0.9256</v>
      </c>
      <c r="AN817" s="62">
        <f t="shared" si="222"/>
        <v>0.9256064935343045</v>
      </c>
      <c r="AO817" s="62">
        <f t="shared" si="234"/>
        <v>0.6256064935343044</v>
      </c>
      <c r="AP817" s="62">
        <f t="shared" si="223"/>
        <v>0.0037457830920130377</v>
      </c>
      <c r="AQ817" s="62">
        <f t="shared" si="224"/>
        <v>0.002343380745772099</v>
      </c>
      <c r="AR817" s="62">
        <f t="shared" si="225"/>
        <v>0.6256021046311849</v>
      </c>
      <c r="AS817" s="139">
        <f t="shared" si="235"/>
        <v>0.49050000000000005</v>
      </c>
      <c r="AT817" s="62">
        <f t="shared" si="226"/>
        <v>0.49284338074577216</v>
      </c>
      <c r="AU817" s="62">
        <f t="shared" si="227"/>
        <v>-0.0018460930367261747</v>
      </c>
      <c r="AV817" s="62">
        <f t="shared" si="228"/>
        <v>0.6237560115944587</v>
      </c>
      <c r="AW817" s="13">
        <f t="shared" si="237"/>
        <v>3.671222420680906</v>
      </c>
      <c r="AX817" s="98">
        <f t="shared" si="236"/>
        <v>1.7114695290007071</v>
      </c>
    </row>
    <row r="818" spans="32:50" ht="12.75">
      <c r="AF818" s="98"/>
      <c r="AG818" s="94">
        <v>783</v>
      </c>
      <c r="AH818" s="62">
        <f t="shared" si="229"/>
        <v>0.07359999999999989</v>
      </c>
      <c r="AI818" s="62">
        <f t="shared" si="230"/>
        <v>0.9264000000000001</v>
      </c>
      <c r="AJ818" s="62">
        <f t="shared" si="231"/>
        <v>0.09213027814929739</v>
      </c>
      <c r="AK818" s="62">
        <f t="shared" si="232"/>
        <v>0.7966072055913127</v>
      </c>
      <c r="AL818" s="62">
        <f t="shared" si="233"/>
        <v>0.0033927944086873385</v>
      </c>
      <c r="AM818" s="62">
        <f t="shared" si="221"/>
        <v>0.9264000000000001</v>
      </c>
      <c r="AN818" s="62">
        <f t="shared" si="222"/>
        <v>0.9264062127673259</v>
      </c>
      <c r="AO818" s="62">
        <f t="shared" si="234"/>
        <v>0.626406212767326</v>
      </c>
      <c r="AP818" s="62">
        <f t="shared" si="223"/>
        <v>0.0036623264679432046</v>
      </c>
      <c r="AQ818" s="62">
        <f t="shared" si="224"/>
        <v>0.0022940989243751676</v>
      </c>
      <c r="AR818" s="62">
        <f t="shared" si="225"/>
        <v>0.6264020118930251</v>
      </c>
      <c r="AS818" s="139">
        <f t="shared" si="235"/>
        <v>0.49050000000000005</v>
      </c>
      <c r="AT818" s="62">
        <f t="shared" si="226"/>
        <v>0.4927940989243752</v>
      </c>
      <c r="AU818" s="62">
        <f t="shared" si="227"/>
        <v>-0.0018047809407002755</v>
      </c>
      <c r="AV818" s="62">
        <f t="shared" si="228"/>
        <v>0.6245972309523249</v>
      </c>
      <c r="AW818" s="13">
        <f t="shared" si="237"/>
        <v>3.672110588983837</v>
      </c>
      <c r="AX818" s="98">
        <f t="shared" si="236"/>
        <v>1.7110555782358117</v>
      </c>
    </row>
    <row r="819" spans="32:50" ht="12.75">
      <c r="AF819" s="98"/>
      <c r="AG819" s="94">
        <v>784</v>
      </c>
      <c r="AH819" s="62">
        <f t="shared" si="229"/>
        <v>0.07279999999999998</v>
      </c>
      <c r="AI819" s="62">
        <f t="shared" si="230"/>
        <v>0.9272</v>
      </c>
      <c r="AJ819" s="62">
        <f t="shared" si="231"/>
        <v>0.09112606551082543</v>
      </c>
      <c r="AK819" s="62">
        <f t="shared" si="232"/>
        <v>0.7966807139626263</v>
      </c>
      <c r="AL819" s="62">
        <f t="shared" si="233"/>
        <v>0.0033192860373737476</v>
      </c>
      <c r="AM819" s="62">
        <f t="shared" si="221"/>
        <v>0.9272</v>
      </c>
      <c r="AN819" s="62">
        <f t="shared" si="222"/>
        <v>0.9272059413419426</v>
      </c>
      <c r="AO819" s="62">
        <f t="shared" si="234"/>
        <v>0.6272059413419426</v>
      </c>
      <c r="AP819" s="62">
        <f t="shared" si="223"/>
        <v>0.0035798876809953516</v>
      </c>
      <c r="AQ819" s="62">
        <f t="shared" si="224"/>
        <v>0.00224532202699335</v>
      </c>
      <c r="AR819" s="62">
        <f t="shared" si="225"/>
        <v>0.6272019223373183</v>
      </c>
      <c r="AS819" s="139">
        <f t="shared" si="235"/>
        <v>0.49050000000000005</v>
      </c>
      <c r="AT819" s="62">
        <f t="shared" si="226"/>
        <v>0.4927453220269934</v>
      </c>
      <c r="AU819" s="62">
        <f t="shared" si="227"/>
        <v>-0.001763980443685753</v>
      </c>
      <c r="AV819" s="62">
        <f t="shared" si="228"/>
        <v>0.6254379418936326</v>
      </c>
      <c r="AW819" s="13">
        <f t="shared" si="237"/>
        <v>3.6729955175452527</v>
      </c>
      <c r="AX819" s="98">
        <f t="shared" si="236"/>
        <v>1.710643336526254</v>
      </c>
    </row>
    <row r="820" spans="32:50" ht="12.75">
      <c r="AF820" s="98"/>
      <c r="AG820" s="94">
        <v>785</v>
      </c>
      <c r="AH820" s="62">
        <f t="shared" si="229"/>
        <v>0.07200000000000006</v>
      </c>
      <c r="AI820" s="62">
        <f t="shared" si="230"/>
        <v>0.9279999999999999</v>
      </c>
      <c r="AJ820" s="62">
        <f t="shared" si="231"/>
        <v>0.09012194501459533</v>
      </c>
      <c r="AK820" s="62">
        <f t="shared" si="232"/>
        <v>0.7967534122926616</v>
      </c>
      <c r="AL820" s="62">
        <f t="shared" si="233"/>
        <v>0.003246587707338433</v>
      </c>
      <c r="AM820" s="62">
        <f t="shared" si="221"/>
        <v>0.9279999999999999</v>
      </c>
      <c r="AN820" s="62">
        <f t="shared" si="222"/>
        <v>0.9280056790406733</v>
      </c>
      <c r="AO820" s="62">
        <f t="shared" si="234"/>
        <v>0.6280056790406734</v>
      </c>
      <c r="AP820" s="62">
        <f t="shared" si="223"/>
        <v>0.0034984638599807093</v>
      </c>
      <c r="AQ820" s="62">
        <f t="shared" si="224"/>
        <v>0.0021970506902714913</v>
      </c>
      <c r="AR820" s="62">
        <f t="shared" si="225"/>
        <v>0.6280018358855344</v>
      </c>
      <c r="AS820" s="139">
        <f t="shared" si="235"/>
        <v>0.49050000000000005</v>
      </c>
      <c r="AT820" s="62">
        <f t="shared" si="226"/>
        <v>0.49269705069027153</v>
      </c>
      <c r="AU820" s="62">
        <f t="shared" si="227"/>
        <v>-0.0017236898579880782</v>
      </c>
      <c r="AV820" s="62">
        <f t="shared" si="228"/>
        <v>0.6262781460275463</v>
      </c>
      <c r="AW820" s="13">
        <f t="shared" si="237"/>
        <v>3.673877221247407</v>
      </c>
      <c r="AX820" s="98">
        <f t="shared" si="236"/>
        <v>1.7102327946186044</v>
      </c>
    </row>
    <row r="821" spans="32:50" ht="12.75">
      <c r="AF821" s="98"/>
      <c r="AG821" s="94">
        <v>786</v>
      </c>
      <c r="AH821" s="62">
        <f t="shared" si="229"/>
        <v>0.07119999999999993</v>
      </c>
      <c r="AI821" s="62">
        <f t="shared" si="230"/>
        <v>0.9288000000000001</v>
      </c>
      <c r="AJ821" s="62">
        <f t="shared" si="231"/>
        <v>0.08911791562311207</v>
      </c>
      <c r="AK821" s="62">
        <f t="shared" si="232"/>
        <v>0.796825300803131</v>
      </c>
      <c r="AL821" s="62">
        <f t="shared" si="233"/>
        <v>0.0031746991968690796</v>
      </c>
      <c r="AM821" s="62">
        <f t="shared" si="221"/>
        <v>0.9288000000000001</v>
      </c>
      <c r="AN821" s="62">
        <f t="shared" si="222"/>
        <v>0.9288054256489842</v>
      </c>
      <c r="AO821" s="62">
        <f t="shared" si="234"/>
        <v>0.6288054256489841</v>
      </c>
      <c r="AP821" s="62">
        <f t="shared" si="223"/>
        <v>0.0034180521462504137</v>
      </c>
      <c r="AQ821" s="62">
        <f t="shared" si="224"/>
        <v>0.002149285549661704</v>
      </c>
      <c r="AR821" s="62">
        <f t="shared" si="225"/>
        <v>0.628801752460365</v>
      </c>
      <c r="AS821" s="139">
        <f t="shared" si="235"/>
        <v>0.49050000000000005</v>
      </c>
      <c r="AT821" s="62">
        <f t="shared" si="226"/>
        <v>0.49264928554966175</v>
      </c>
      <c r="AU821" s="62">
        <f t="shared" si="227"/>
        <v>-0.0016839075055691615</v>
      </c>
      <c r="AV821" s="62">
        <f t="shared" si="228"/>
        <v>0.6271178449547958</v>
      </c>
      <c r="AW821" s="13">
        <f t="shared" si="237"/>
        <v>3.6747557148818415</v>
      </c>
      <c r="AX821" s="98">
        <f t="shared" si="236"/>
        <v>1.7098239433261528</v>
      </c>
    </row>
    <row r="822" spans="32:50" ht="12.75">
      <c r="AF822" s="98"/>
      <c r="AG822" s="94">
        <v>787</v>
      </c>
      <c r="AH822" s="62">
        <f t="shared" si="229"/>
        <v>0.07040000000000002</v>
      </c>
      <c r="AI822" s="62">
        <f t="shared" si="230"/>
        <v>0.9296</v>
      </c>
      <c r="AJ822" s="62">
        <f t="shared" si="231"/>
        <v>0.0881139762997193</v>
      </c>
      <c r="AK822" s="62">
        <f t="shared" si="232"/>
        <v>0.7968963797131972</v>
      </c>
      <c r="AL822" s="62">
        <f t="shared" si="233"/>
        <v>0.0031036202868028884</v>
      </c>
      <c r="AM822" s="62">
        <f t="shared" si="221"/>
        <v>0.9296</v>
      </c>
      <c r="AN822" s="62">
        <f t="shared" si="222"/>
        <v>0.9296051809552723</v>
      </c>
      <c r="AO822" s="62">
        <f t="shared" si="234"/>
        <v>0.6296051809552723</v>
      </c>
      <c r="AP822" s="62">
        <f t="shared" si="223"/>
        <v>0.0033386496936408587</v>
      </c>
      <c r="AQ822" s="62">
        <f t="shared" si="224"/>
        <v>0.0021020272394361855</v>
      </c>
      <c r="AR822" s="62">
        <f t="shared" si="225"/>
        <v>0.6296016719857134</v>
      </c>
      <c r="AS822" s="139">
        <f t="shared" si="235"/>
        <v>0.49050000000000005</v>
      </c>
      <c r="AT822" s="62">
        <f t="shared" si="226"/>
        <v>0.49260202723943625</v>
      </c>
      <c r="AU822" s="62">
        <f t="shared" si="227"/>
        <v>-0.0016446317180083298</v>
      </c>
      <c r="AV822" s="62">
        <f t="shared" si="228"/>
        <v>0.627957040267705</v>
      </c>
      <c r="AW822" s="13">
        <f t="shared" si="237"/>
        <v>3.6756310131500065</v>
      </c>
      <c r="AX822" s="98">
        <f t="shared" si="236"/>
        <v>1.7094167735283397</v>
      </c>
    </row>
    <row r="823" spans="32:50" ht="12.75">
      <c r="AF823" s="98"/>
      <c r="AG823" s="94">
        <v>788</v>
      </c>
      <c r="AH823" s="62">
        <f t="shared" si="229"/>
        <v>0.06959999999999988</v>
      </c>
      <c r="AI823" s="62">
        <f t="shared" si="230"/>
        <v>0.9304000000000001</v>
      </c>
      <c r="AJ823" s="62">
        <f t="shared" si="231"/>
        <v>0.0871101260085876</v>
      </c>
      <c r="AK823" s="62">
        <f t="shared" si="232"/>
        <v>0.7969666492394774</v>
      </c>
      <c r="AL823" s="62">
        <f t="shared" si="233"/>
        <v>0.0030333507605226906</v>
      </c>
      <c r="AM823" s="62">
        <f t="shared" si="221"/>
        <v>0.9304000000000001</v>
      </c>
      <c r="AN823" s="62">
        <f t="shared" si="222"/>
        <v>0.9304049447508523</v>
      </c>
      <c r="AO823" s="62">
        <f t="shared" si="234"/>
        <v>0.6304049447508524</v>
      </c>
      <c r="AP823" s="62">
        <f t="shared" si="223"/>
        <v>0.003260253668418448</v>
      </c>
      <c r="AQ823" s="62">
        <f t="shared" si="224"/>
        <v>0.00205527639269945</v>
      </c>
      <c r="AR823" s="62">
        <f t="shared" si="225"/>
        <v>0.6304015943866853</v>
      </c>
      <c r="AS823" s="139">
        <f t="shared" si="235"/>
        <v>0.49050000000000005</v>
      </c>
      <c r="AT823" s="62">
        <f t="shared" si="226"/>
        <v>0.49255527639269947</v>
      </c>
      <c r="AU823" s="62">
        <f t="shared" si="227"/>
        <v>-0.00160586083646309</v>
      </c>
      <c r="AV823" s="62">
        <f t="shared" si="228"/>
        <v>0.6287957335502222</v>
      </c>
      <c r="AW823" s="13">
        <f t="shared" si="237"/>
        <v>3.676503130663867</v>
      </c>
      <c r="AX823" s="98">
        <f t="shared" si="236"/>
        <v>1.7090112761701988</v>
      </c>
    </row>
    <row r="824" spans="32:50" ht="12.75">
      <c r="AF824" s="98"/>
      <c r="AG824" s="94">
        <v>789</v>
      </c>
      <c r="AH824" s="62">
        <f t="shared" si="229"/>
        <v>0.06879999999999997</v>
      </c>
      <c r="AI824" s="62">
        <f t="shared" si="230"/>
        <v>0.9312</v>
      </c>
      <c r="AJ824" s="62">
        <f t="shared" si="231"/>
        <v>0.08610636371470665</v>
      </c>
      <c r="AK824" s="62">
        <f t="shared" si="232"/>
        <v>0.7970361095960459</v>
      </c>
      <c r="AL824" s="62">
        <f t="shared" si="233"/>
        <v>0.0029638904039541725</v>
      </c>
      <c r="AM824" s="62">
        <f t="shared" si="221"/>
        <v>0.9312</v>
      </c>
      <c r="AN824" s="62">
        <f t="shared" si="222"/>
        <v>0.9312047168299389</v>
      </c>
      <c r="AO824" s="62">
        <f t="shared" si="234"/>
        <v>0.6312047168299388</v>
      </c>
      <c r="AP824" s="62">
        <f t="shared" si="223"/>
        <v>0.0031828612492257745</v>
      </c>
      <c r="AQ824" s="62">
        <f t="shared" si="224"/>
        <v>0.002009033641401244</v>
      </c>
      <c r="AR824" s="62">
        <f t="shared" si="225"/>
        <v>0.6312015195895769</v>
      </c>
      <c r="AS824" s="139">
        <f t="shared" si="235"/>
        <v>0.49050000000000005</v>
      </c>
      <c r="AT824" s="62">
        <f t="shared" si="226"/>
        <v>0.4925090336414013</v>
      </c>
      <c r="AU824" s="62">
        <f t="shared" si="227"/>
        <v>-0.0015675932116306832</v>
      </c>
      <c r="AV824" s="62">
        <f t="shared" si="228"/>
        <v>0.6296339263779462</v>
      </c>
      <c r="AW824" s="13">
        <f t="shared" si="237"/>
        <v>3.6773720819465088</v>
      </c>
      <c r="AX824" s="98">
        <f t="shared" si="236"/>
        <v>1.7086074422618032</v>
      </c>
    </row>
    <row r="825" spans="32:50" ht="12.75">
      <c r="AF825" s="98"/>
      <c r="AG825" s="94">
        <v>790</v>
      </c>
      <c r="AH825" s="62">
        <f t="shared" si="229"/>
        <v>0.06800000000000006</v>
      </c>
      <c r="AI825" s="62">
        <f t="shared" si="230"/>
        <v>0.9319999999999999</v>
      </c>
      <c r="AJ825" s="62">
        <f t="shared" si="231"/>
        <v>0.08510268838387346</v>
      </c>
      <c r="AK825" s="62">
        <f t="shared" si="232"/>
        <v>0.7971047609944379</v>
      </c>
      <c r="AL825" s="62">
        <f t="shared" si="233"/>
        <v>0.0028952390055621002</v>
      </c>
      <c r="AM825" s="62">
        <f t="shared" si="221"/>
        <v>0.9319999999999999</v>
      </c>
      <c r="AN825" s="62">
        <f t="shared" si="222"/>
        <v>0.9320044969896332</v>
      </c>
      <c r="AO825" s="62">
        <f t="shared" si="234"/>
        <v>0.6320044969896332</v>
      </c>
      <c r="AP825" s="62">
        <f t="shared" si="223"/>
        <v>0.0031064696270269596</v>
      </c>
      <c r="AQ825" s="62">
        <f t="shared" si="224"/>
        <v>0.0019632996163487337</v>
      </c>
      <c r="AR825" s="62">
        <f t="shared" si="225"/>
        <v>0.6320014475218675</v>
      </c>
      <c r="AS825" s="139">
        <f t="shared" si="235"/>
        <v>0.49050000000000005</v>
      </c>
      <c r="AT825" s="62">
        <f t="shared" si="226"/>
        <v>0.49246329961634877</v>
      </c>
      <c r="AU825" s="62">
        <f t="shared" si="227"/>
        <v>-0.001529827203709301</v>
      </c>
      <c r="AV825" s="62">
        <f t="shared" si="228"/>
        <v>0.6304716203181582</v>
      </c>
      <c r="AW825" s="13">
        <f t="shared" si="237"/>
        <v>3.678237881432742</v>
      </c>
      <c r="AX825" s="98">
        <f t="shared" si="236"/>
        <v>1.708205262877715</v>
      </c>
    </row>
    <row r="826" spans="32:50" ht="12.75">
      <c r="AF826" s="98"/>
      <c r="AG826" s="94">
        <v>791</v>
      </c>
      <c r="AH826" s="62">
        <f t="shared" si="229"/>
        <v>0.06719999999999993</v>
      </c>
      <c r="AI826" s="62">
        <f t="shared" si="230"/>
        <v>0.9328000000000001</v>
      </c>
      <c r="AJ826" s="62">
        <f t="shared" si="231"/>
        <v>0.08409909898268336</v>
      </c>
      <c r="AK826" s="62">
        <f t="shared" si="232"/>
        <v>0.7971726036436526</v>
      </c>
      <c r="AL826" s="62">
        <f t="shared" si="233"/>
        <v>0.0028273963563474336</v>
      </c>
      <c r="AM826" s="62">
        <f t="shared" si="221"/>
        <v>0.9328000000000001</v>
      </c>
      <c r="AN826" s="62">
        <f t="shared" si="222"/>
        <v>0.932804285029907</v>
      </c>
      <c r="AO826" s="62">
        <f t="shared" si="234"/>
        <v>0.6328042850299069</v>
      </c>
      <c r="AP826" s="62">
        <f t="shared" si="223"/>
        <v>0.0030310760050541786</v>
      </c>
      <c r="AQ826" s="62">
        <f t="shared" si="224"/>
        <v>0.0019180749472192202</v>
      </c>
      <c r="AR826" s="62">
        <f t="shared" si="225"/>
        <v>0.6328013781122072</v>
      </c>
      <c r="AS826" s="139">
        <f t="shared" si="235"/>
        <v>0.49050000000000005</v>
      </c>
      <c r="AT826" s="62">
        <f t="shared" si="226"/>
        <v>0.4924180749472193</v>
      </c>
      <c r="AU826" s="62">
        <f t="shared" si="227"/>
        <v>-0.0014925611823599755</v>
      </c>
      <c r="AV826" s="62">
        <f t="shared" si="228"/>
        <v>0.6313088169298472</v>
      </c>
      <c r="AW826" s="13">
        <f t="shared" si="237"/>
        <v>3.6791005434696924</v>
      </c>
      <c r="AX826" s="98">
        <f t="shared" si="236"/>
        <v>1.7078047291564447</v>
      </c>
    </row>
    <row r="827" spans="32:50" ht="12.75">
      <c r="AF827" s="98"/>
      <c r="AG827" s="94">
        <v>792</v>
      </c>
      <c r="AH827" s="62">
        <f t="shared" si="229"/>
        <v>0.06640000000000001</v>
      </c>
      <c r="AI827" s="62">
        <f t="shared" si="230"/>
        <v>0.9336</v>
      </c>
      <c r="AJ827" s="62">
        <f t="shared" si="231"/>
        <v>0.083095594478521</v>
      </c>
      <c r="AK827" s="62">
        <f t="shared" si="232"/>
        <v>0.797239637750156</v>
      </c>
      <c r="AL827" s="62">
        <f t="shared" si="233"/>
        <v>0.002760362249843995</v>
      </c>
      <c r="AM827" s="62">
        <f t="shared" si="221"/>
        <v>0.9336</v>
      </c>
      <c r="AN827" s="62">
        <f t="shared" si="222"/>
        <v>0.9336040807535871</v>
      </c>
      <c r="AO827" s="62">
        <f t="shared" si="234"/>
        <v>0.6336040807535872</v>
      </c>
      <c r="AP827" s="62">
        <f t="shared" si="223"/>
        <v>0.002956677598753951</v>
      </c>
      <c r="AQ827" s="62">
        <f t="shared" si="224"/>
        <v>0.0018733602625725116</v>
      </c>
      <c r="AR827" s="62">
        <f t="shared" si="225"/>
        <v>0.6336013112904083</v>
      </c>
      <c r="AS827" s="139">
        <f t="shared" si="235"/>
        <v>0.49050000000000005</v>
      </c>
      <c r="AT827" s="62">
        <f t="shared" si="226"/>
        <v>0.49237336026257256</v>
      </c>
      <c r="AU827" s="62">
        <f t="shared" si="227"/>
        <v>-0.0014557935266684258</v>
      </c>
      <c r="AV827" s="62">
        <f t="shared" si="228"/>
        <v>0.6321455177637398</v>
      </c>
      <c r="AW827" s="13">
        <f t="shared" si="237"/>
        <v>3.6799600823173937</v>
      </c>
      <c r="AX827" s="98">
        <f t="shared" si="236"/>
        <v>1.707405832299913</v>
      </c>
    </row>
    <row r="828" spans="32:50" ht="12.75">
      <c r="AF828" s="98"/>
      <c r="AG828" s="94">
        <v>793</v>
      </c>
      <c r="AH828" s="62">
        <f t="shared" si="229"/>
        <v>0.06559999999999988</v>
      </c>
      <c r="AI828" s="62">
        <f t="shared" si="230"/>
        <v>0.9344000000000001</v>
      </c>
      <c r="AJ828" s="62">
        <f t="shared" si="231"/>
        <v>0.08209217383954845</v>
      </c>
      <c r="AK828" s="62">
        <f t="shared" si="232"/>
        <v>0.7973058635178849</v>
      </c>
      <c r="AL828" s="62">
        <f t="shared" si="233"/>
        <v>0.0026941364821151392</v>
      </c>
      <c r="AM828" s="62">
        <f aca="true" t="shared" si="238" ref="AM828:AM891">$AC$38-$AC$53*SIN(AJ828)</f>
        <v>0.9344000000000001</v>
      </c>
      <c r="AN828" s="62">
        <f aca="true" t="shared" si="239" ref="AN828:AN891">SQRT(AL828^2+AM828^2)</f>
        <v>0.9344038839663417</v>
      </c>
      <c r="AO828" s="62">
        <f t="shared" si="234"/>
        <v>0.6344038839663417</v>
      </c>
      <c r="AP828" s="62">
        <f aca="true" t="shared" si="240" ref="AP828:AP891">ASIN(AL828/AN828)</f>
        <v>0.002883271635733642</v>
      </c>
      <c r="AQ828" s="62">
        <f aca="true" t="shared" si="241" ref="AQ828:AQ891">AO828*SIN(AP828)</f>
        <v>0.0018291561898632124</v>
      </c>
      <c r="AR828" s="62">
        <f aca="true" t="shared" si="242" ref="AR828:AR891">AO828*COS(AP828)</f>
        <v>0.6344012469874352</v>
      </c>
      <c r="AS828" s="139">
        <f t="shared" si="235"/>
        <v>0.49050000000000005</v>
      </c>
      <c r="AT828" s="62">
        <f aca="true" t="shared" si="243" ref="AT828:AT891">AS828+AQ828</f>
        <v>0.4923291561898633</v>
      </c>
      <c r="AU828" s="62">
        <f aca="true" t="shared" si="244" ref="AU828:AU891">-AT828*TAN(AP828)</f>
        <v>-0.0014195226251070986</v>
      </c>
      <c r="AV828" s="62">
        <f aca="true" t="shared" si="245" ref="AV828:AV891">AR828+AU828</f>
        <v>0.632981724362328</v>
      </c>
      <c r="AW828" s="13">
        <f t="shared" si="237"/>
        <v>3.6808165121493723</v>
      </c>
      <c r="AX828" s="98">
        <f t="shared" si="236"/>
        <v>1.7070085635729202</v>
      </c>
    </row>
    <row r="829" spans="32:50" ht="12.75">
      <c r="AF829" s="98"/>
      <c r="AG829" s="94">
        <v>794</v>
      </c>
      <c r="AH829" s="62">
        <f t="shared" si="229"/>
        <v>0.06479999999999997</v>
      </c>
      <c r="AI829" s="62">
        <f t="shared" si="230"/>
        <v>0.9352</v>
      </c>
      <c r="AJ829" s="62">
        <f t="shared" si="231"/>
        <v>0.08108883603469773</v>
      </c>
      <c r="AK829" s="62">
        <f t="shared" si="232"/>
        <v>0.7973712811482491</v>
      </c>
      <c r="AL829" s="62">
        <f t="shared" si="233"/>
        <v>0.0026287188517509774</v>
      </c>
      <c r="AM829" s="62">
        <f t="shared" si="238"/>
        <v>0.9352</v>
      </c>
      <c r="AN829" s="62">
        <f t="shared" si="239"/>
        <v>0.9352036944766641</v>
      </c>
      <c r="AO829" s="62">
        <f t="shared" si="234"/>
        <v>0.6352036944766641</v>
      </c>
      <c r="AP829" s="62">
        <f t="shared" si="240"/>
        <v>0.0028108553557088076</v>
      </c>
      <c r="AQ829" s="62">
        <f t="shared" si="241"/>
        <v>0.0017854633554533507</v>
      </c>
      <c r="AR829" s="62">
        <f t="shared" si="242"/>
        <v>0.6352011851353945</v>
      </c>
      <c r="AS829" s="139">
        <f t="shared" si="235"/>
        <v>0.49050000000000005</v>
      </c>
      <c r="AT829" s="62">
        <f t="shared" si="243"/>
        <v>0.4922854633554534</v>
      </c>
      <c r="AU829" s="62">
        <f t="shared" si="244"/>
        <v>-0.0013837468754976958</v>
      </c>
      <c r="AV829" s="62">
        <f t="shared" si="245"/>
        <v>0.6338174382598968</v>
      </c>
      <c r="AW829" s="13">
        <f t="shared" si="237"/>
        <v>3.6816698470532305</v>
      </c>
      <c r="AX829" s="98">
        <f t="shared" si="236"/>
        <v>1.7066129143026176</v>
      </c>
    </row>
    <row r="830" spans="32:50" ht="12.75">
      <c r="AF830" s="98"/>
      <c r="AG830" s="94">
        <v>795</v>
      </c>
      <c r="AH830" s="62">
        <f t="shared" si="229"/>
        <v>0.06400000000000006</v>
      </c>
      <c r="AI830" s="62">
        <f t="shared" si="230"/>
        <v>0.9359999999999999</v>
      </c>
      <c r="AJ830" s="62">
        <f t="shared" si="231"/>
        <v>0.08008558003365908</v>
      </c>
      <c r="AK830" s="62">
        <f t="shared" si="232"/>
        <v>0.7974358908401352</v>
      </c>
      <c r="AL830" s="62">
        <f t="shared" si="233"/>
        <v>0.0025641091598648247</v>
      </c>
      <c r="AM830" s="62">
        <f t="shared" si="238"/>
        <v>0.9359999999999999</v>
      </c>
      <c r="AN830" s="62">
        <f t="shared" si="239"/>
        <v>0.9360035120958594</v>
      </c>
      <c r="AO830" s="62">
        <f t="shared" si="234"/>
        <v>0.6360035120958594</v>
      </c>
      <c r="AP830" s="62">
        <f t="shared" si="240"/>
        <v>0.0027394260104499227</v>
      </c>
      <c r="AQ830" s="62">
        <f t="shared" si="241"/>
        <v>0.0017422823846244045</v>
      </c>
      <c r="AR830" s="62">
        <f t="shared" si="242"/>
        <v>0.636001125667526</v>
      </c>
      <c r="AS830" s="139">
        <f t="shared" si="235"/>
        <v>0.49050000000000005</v>
      </c>
      <c r="AT830" s="62">
        <f t="shared" si="243"/>
        <v>0.4922422823846245</v>
      </c>
      <c r="AU830" s="62">
        <f t="shared" si="244"/>
        <v>-0.0013484646849734863</v>
      </c>
      <c r="AV830" s="62">
        <f t="shared" si="245"/>
        <v>0.6346526609825525</v>
      </c>
      <c r="AW830" s="13">
        <f t="shared" si="237"/>
        <v>3.6825201010312196</v>
      </c>
      <c r="AX830" s="98">
        <f t="shared" si="236"/>
        <v>1.706218875877989</v>
      </c>
    </row>
    <row r="831" spans="32:50" ht="12.75">
      <c r="AF831" s="98"/>
      <c r="AG831" s="94">
        <v>796</v>
      </c>
      <c r="AH831" s="62">
        <f t="shared" si="229"/>
        <v>0.06319999999999992</v>
      </c>
      <c r="AI831" s="62">
        <f t="shared" si="230"/>
        <v>0.9368000000000001</v>
      </c>
      <c r="AJ831" s="62">
        <f t="shared" si="231"/>
        <v>0.079082404806872</v>
      </c>
      <c r="AK831" s="62">
        <f t="shared" si="232"/>
        <v>0.7974996927899096</v>
      </c>
      <c r="AL831" s="62">
        <f t="shared" si="233"/>
        <v>0.0025003072100904244</v>
      </c>
      <c r="AM831" s="62">
        <f t="shared" si="238"/>
        <v>0.9368000000000001</v>
      </c>
      <c r="AN831" s="62">
        <f t="shared" si="239"/>
        <v>0.9368033366380294</v>
      </c>
      <c r="AO831" s="62">
        <f t="shared" si="234"/>
        <v>0.6368033366380295</v>
      </c>
      <c r="AP831" s="62">
        <f t="shared" si="240"/>
        <v>0.0026689808637301764</v>
      </c>
      <c r="AQ831" s="62">
        <f t="shared" si="241"/>
        <v>0.0016996139015898006</v>
      </c>
      <c r="AR831" s="62">
        <f t="shared" si="242"/>
        <v>0.6368010685181935</v>
      </c>
      <c r="AS831" s="139">
        <f t="shared" si="235"/>
        <v>0.49050000000000005</v>
      </c>
      <c r="AT831" s="62">
        <f t="shared" si="243"/>
        <v>0.49219961390158984</v>
      </c>
      <c r="AU831" s="62">
        <f t="shared" si="244"/>
        <v>-0.001313674469942216</v>
      </c>
      <c r="AV831" s="62">
        <f t="shared" si="245"/>
        <v>0.6354873940482513</v>
      </c>
      <c r="AW831" s="13">
        <f t="shared" si="237"/>
        <v>3.683367288000818</v>
      </c>
      <c r="AX831" s="98">
        <f t="shared" si="236"/>
        <v>1.7058264397493317</v>
      </c>
    </row>
    <row r="832" spans="32:50" ht="12.75">
      <c r="AF832" s="98"/>
      <c r="AG832" s="94">
        <v>797</v>
      </c>
      <c r="AH832" s="62">
        <f t="shared" si="229"/>
        <v>0.06240000000000001</v>
      </c>
      <c r="AI832" s="62">
        <f t="shared" si="230"/>
        <v>0.9376</v>
      </c>
      <c r="AJ832" s="62">
        <f t="shared" si="231"/>
        <v>0.07807930932551628</v>
      </c>
      <c r="AK832" s="62">
        <f t="shared" si="232"/>
        <v>0.7975626871914208</v>
      </c>
      <c r="AL832" s="62">
        <f t="shared" si="233"/>
        <v>0.002437312808579284</v>
      </c>
      <c r="AM832" s="62">
        <f t="shared" si="238"/>
        <v>0.9376</v>
      </c>
      <c r="AN832" s="62">
        <f t="shared" si="239"/>
        <v>0.937603167920057</v>
      </c>
      <c r="AO832" s="62">
        <f t="shared" si="234"/>
        <v>0.6376031679200571</v>
      </c>
      <c r="AP832" s="62">
        <f t="shared" si="240"/>
        <v>0.0025995171912736098</v>
      </c>
      <c r="AQ832" s="62">
        <f t="shared" si="241"/>
        <v>0.0016574585295074274</v>
      </c>
      <c r="AR832" s="62">
        <f t="shared" si="242"/>
        <v>0.6376010136228734</v>
      </c>
      <c r="AS832" s="139">
        <f t="shared" si="235"/>
        <v>0.49050000000000005</v>
      </c>
      <c r="AT832" s="62">
        <f t="shared" si="243"/>
        <v>0.4921574585295075</v>
      </c>
      <c r="AU832" s="62">
        <f t="shared" si="244"/>
        <v>-0.0012793746560492711</v>
      </c>
      <c r="AV832" s="62">
        <f t="shared" si="245"/>
        <v>0.636321638966824</v>
      </c>
      <c r="AW832" s="13">
        <f t="shared" si="237"/>
        <v>3.6842114217952884</v>
      </c>
      <c r="AX832" s="98">
        <f t="shared" si="236"/>
        <v>1.7054355974277495</v>
      </c>
    </row>
    <row r="833" spans="32:50" ht="12.75">
      <c r="AF833" s="98"/>
      <c r="AG833" s="94">
        <v>798</v>
      </c>
      <c r="AH833" s="62">
        <f t="shared" si="229"/>
        <v>0.06159999999999988</v>
      </c>
      <c r="AI833" s="62">
        <f t="shared" si="230"/>
        <v>0.9384000000000001</v>
      </c>
      <c r="AJ833" s="62">
        <f t="shared" si="231"/>
        <v>0.07707629256150046</v>
      </c>
      <c r="AK833" s="62">
        <f t="shared" si="232"/>
        <v>0.7976248742360034</v>
      </c>
      <c r="AL833" s="62">
        <f t="shared" si="233"/>
        <v>0.002375125763996677</v>
      </c>
      <c r="AM833" s="62">
        <f t="shared" si="238"/>
        <v>0.9384000000000001</v>
      </c>
      <c r="AN833" s="62">
        <f t="shared" si="239"/>
        <v>0.9384030057615944</v>
      </c>
      <c r="AO833" s="62">
        <f t="shared" si="234"/>
        <v>0.6384030057615944</v>
      </c>
      <c r="AP833" s="62">
        <f t="shared" si="240"/>
        <v>0.002531032280702049</v>
      </c>
      <c r="AQ833" s="62">
        <f t="shared" si="241"/>
        <v>0.001615816890491186</v>
      </c>
      <c r="AR833" s="62">
        <f t="shared" si="242"/>
        <v>0.6384009609181479</v>
      </c>
      <c r="AS833" s="139">
        <f t="shared" si="235"/>
        <v>0.49050000000000005</v>
      </c>
      <c r="AT833" s="62">
        <f t="shared" si="243"/>
        <v>0.4921158168904912</v>
      </c>
      <c r="AU833" s="62">
        <f t="shared" si="244"/>
        <v>-0.0012455636781403205</v>
      </c>
      <c r="AV833" s="62">
        <f t="shared" si="245"/>
        <v>0.6371553972400076</v>
      </c>
      <c r="AW833" s="13">
        <f t="shared" si="237"/>
        <v>3.685052516164251</v>
      </c>
      <c r="AX833" s="98">
        <f t="shared" si="236"/>
        <v>1.705046340484644</v>
      </c>
    </row>
    <row r="834" spans="32:50" ht="12.75">
      <c r="AF834" s="98"/>
      <c r="AG834" s="94">
        <v>799</v>
      </c>
      <c r="AH834" s="62">
        <f t="shared" si="229"/>
        <v>0.060799999999999965</v>
      </c>
      <c r="AI834" s="62">
        <f t="shared" si="230"/>
        <v>0.9392</v>
      </c>
      <c r="AJ834" s="62">
        <f t="shared" si="231"/>
        <v>0.07607335348745414</v>
      </c>
      <c r="AK834" s="62">
        <f t="shared" si="232"/>
        <v>0.7976862541124801</v>
      </c>
      <c r="AL834" s="62">
        <f t="shared" si="233"/>
        <v>0.00231374588751998</v>
      </c>
      <c r="AM834" s="62">
        <f t="shared" si="238"/>
        <v>0.9392</v>
      </c>
      <c r="AN834" s="62">
        <f t="shared" si="239"/>
        <v>0.9392028499850457</v>
      </c>
      <c r="AO834" s="62">
        <f t="shared" si="234"/>
        <v>0.6392028499850457</v>
      </c>
      <c r="AP834" s="62">
        <f t="shared" si="240"/>
        <v>0.002463523431484768</v>
      </c>
      <c r="AQ834" s="62">
        <f t="shared" si="241"/>
        <v>0.001574689605624066</v>
      </c>
      <c r="AR834" s="62">
        <f t="shared" si="242"/>
        <v>0.6392009103416944</v>
      </c>
      <c r="AS834" s="139">
        <f t="shared" si="235"/>
        <v>0.49050000000000005</v>
      </c>
      <c r="AT834" s="62">
        <f t="shared" si="243"/>
        <v>0.4920746896056241</v>
      </c>
      <c r="AU834" s="62">
        <f t="shared" si="244"/>
        <v>-0.001212239980225387</v>
      </c>
      <c r="AV834" s="62">
        <f t="shared" si="245"/>
        <v>0.637988670361469</v>
      </c>
      <c r="AW834" s="13">
        <f t="shared" si="237"/>
        <v>3.6858905847742363</v>
      </c>
      <c r="AX834" s="98">
        <f t="shared" si="236"/>
        <v>1.7046586605512155</v>
      </c>
    </row>
    <row r="835" spans="32:50" ht="12.75">
      <c r="AF835" s="98"/>
      <c r="AG835" s="94">
        <v>800</v>
      </c>
      <c r="AH835" s="62">
        <f t="shared" si="229"/>
        <v>0.06000000000000005</v>
      </c>
      <c r="AI835" s="62">
        <f t="shared" si="230"/>
        <v>0.94</v>
      </c>
      <c r="AJ835" s="62">
        <f t="shared" si="231"/>
        <v>0.07507049107671661</v>
      </c>
      <c r="AK835" s="62">
        <f t="shared" si="232"/>
        <v>0.7977468270071653</v>
      </c>
      <c r="AL835" s="62">
        <f t="shared" si="233"/>
        <v>0.0022531729928347843</v>
      </c>
      <c r="AM835" s="62">
        <f t="shared" si="238"/>
        <v>0.94</v>
      </c>
      <c r="AN835" s="62">
        <f t="shared" si="239"/>
        <v>0.940002700415555</v>
      </c>
      <c r="AO835" s="62">
        <f t="shared" si="234"/>
        <v>0.6400027004155551</v>
      </c>
      <c r="AP835" s="62">
        <f t="shared" si="240"/>
        <v>0.002396987954885984</v>
      </c>
      <c r="AQ835" s="62">
        <f t="shared" si="241"/>
        <v>0.0015340772949696488</v>
      </c>
      <c r="AR835" s="62">
        <f t="shared" si="242"/>
        <v>0.6400008618322758</v>
      </c>
      <c r="AS835" s="139">
        <f t="shared" si="235"/>
        <v>0.49050000000000005</v>
      </c>
      <c r="AT835" s="62">
        <f t="shared" si="243"/>
        <v>0.4920340772949697</v>
      </c>
      <c r="AU835" s="62">
        <f t="shared" si="244"/>
        <v>-0.0011794020154419237</v>
      </c>
      <c r="AV835" s="62">
        <f t="shared" si="245"/>
        <v>0.6388214598168338</v>
      </c>
      <c r="AW835" s="13">
        <f t="shared" si="237"/>
        <v>3.6867256412092364</v>
      </c>
      <c r="AX835" s="98">
        <f t="shared" si="236"/>
        <v>1.7042725493179682</v>
      </c>
    </row>
    <row r="836" spans="32:50" ht="12.75">
      <c r="AF836" s="98"/>
      <c r="AG836" s="94">
        <v>801</v>
      </c>
      <c r="AH836" s="62">
        <f t="shared" si="229"/>
        <v>0.05919999999999992</v>
      </c>
      <c r="AI836" s="62">
        <f t="shared" si="230"/>
        <v>0.9408000000000001</v>
      </c>
      <c r="AJ836" s="62">
        <f t="shared" si="231"/>
        <v>0.07406770430332771</v>
      </c>
      <c r="AK836" s="62">
        <f t="shared" si="232"/>
        <v>0.7978065931038676</v>
      </c>
      <c r="AL836" s="62">
        <f t="shared" si="233"/>
        <v>0.002193406896132455</v>
      </c>
      <c r="AM836" s="62">
        <f t="shared" si="238"/>
        <v>0.9408000000000001</v>
      </c>
      <c r="AN836" s="62">
        <f t="shared" si="239"/>
        <v>0.940802556880992</v>
      </c>
      <c r="AO836" s="62">
        <f t="shared" si="234"/>
        <v>0.6408025568809921</v>
      </c>
      <c r="AP836" s="62">
        <f t="shared" si="240"/>
        <v>0.002331423173914133</v>
      </c>
      <c r="AQ836" s="62">
        <f t="shared" si="241"/>
        <v>0.0014939805775845414</v>
      </c>
      <c r="AR836" s="62">
        <f t="shared" si="242"/>
        <v>0.6408008153297332</v>
      </c>
      <c r="AS836" s="139">
        <f t="shared" si="235"/>
        <v>0.49050000000000005</v>
      </c>
      <c r="AT836" s="62">
        <f t="shared" si="243"/>
        <v>0.4919939805775846</v>
      </c>
      <c r="AU836" s="62">
        <f t="shared" si="244"/>
        <v>-0.0011470482460188467</v>
      </c>
      <c r="AV836" s="62">
        <f t="shared" si="245"/>
        <v>0.6396537670837144</v>
      </c>
      <c r="AW836" s="13">
        <f t="shared" si="237"/>
        <v>3.6875576989712617</v>
      </c>
      <c r="AX836" s="98">
        <f t="shared" si="236"/>
        <v>1.703887998534217</v>
      </c>
    </row>
    <row r="837" spans="32:50" ht="12.75">
      <c r="AF837" s="98"/>
      <c r="AG837" s="94">
        <v>802</v>
      </c>
      <c r="AH837" s="62">
        <f t="shared" si="229"/>
        <v>0.05840000000000001</v>
      </c>
      <c r="AI837" s="62">
        <f t="shared" si="230"/>
        <v>0.9416</v>
      </c>
      <c r="AJ837" s="62">
        <f t="shared" si="231"/>
        <v>0.07306499214201927</v>
      </c>
      <c r="AK837" s="62">
        <f t="shared" si="232"/>
        <v>0.7978655525838925</v>
      </c>
      <c r="AL837" s="62">
        <f t="shared" si="233"/>
        <v>0.0021344474161075766</v>
      </c>
      <c r="AM837" s="62">
        <f t="shared" si="238"/>
        <v>0.9416</v>
      </c>
      <c r="AN837" s="62">
        <f t="shared" si="239"/>
        <v>0.9416024192119369</v>
      </c>
      <c r="AO837" s="62">
        <f t="shared" si="234"/>
        <v>0.641602419211937</v>
      </c>
      <c r="AP837" s="62">
        <f t="shared" si="240"/>
        <v>0.002266826423271235</v>
      </c>
      <c r="AQ837" s="62">
        <f t="shared" si="241"/>
        <v>0.0014544000715306657</v>
      </c>
      <c r="AR837" s="62">
        <f t="shared" si="242"/>
        <v>0.641600770774975</v>
      </c>
      <c r="AS837" s="139">
        <f t="shared" si="235"/>
        <v>0.49050000000000005</v>
      </c>
      <c r="AT837" s="62">
        <f t="shared" si="243"/>
        <v>0.49195440007153074</v>
      </c>
      <c r="AU837" s="62">
        <f t="shared" si="244"/>
        <v>-0.001115177143240688</v>
      </c>
      <c r="AV837" s="62">
        <f t="shared" si="245"/>
        <v>0.6404855936317343</v>
      </c>
      <c r="AW837" s="13">
        <f t="shared" si="237"/>
        <v>3.6883867714808782</v>
      </c>
      <c r="AX837" s="98">
        <f t="shared" si="236"/>
        <v>1.7035050000076057</v>
      </c>
    </row>
    <row r="838" spans="32:50" ht="12.75">
      <c r="AF838" s="98"/>
      <c r="AG838" s="94">
        <v>803</v>
      </c>
      <c r="AH838" s="62">
        <f t="shared" si="229"/>
        <v>0.057599999999999874</v>
      </c>
      <c r="AI838" s="62">
        <f t="shared" si="230"/>
        <v>0.9424000000000001</v>
      </c>
      <c r="AJ838" s="62">
        <f t="shared" si="231"/>
        <v>0.07206235356820334</v>
      </c>
      <c r="AK838" s="62">
        <f t="shared" si="232"/>
        <v>0.7979237056260455</v>
      </c>
      <c r="AL838" s="62">
        <f t="shared" si="233"/>
        <v>0.0020762943739545126</v>
      </c>
      <c r="AM838" s="62">
        <f t="shared" si="238"/>
        <v>0.9424000000000001</v>
      </c>
      <c r="AN838" s="62">
        <f t="shared" si="239"/>
        <v>0.9424022872416681</v>
      </c>
      <c r="AO838" s="62">
        <f t="shared" si="234"/>
        <v>0.6424022872416681</v>
      </c>
      <c r="AP838" s="62">
        <f t="shared" si="240"/>
        <v>0.0022031950493015397</v>
      </c>
      <c r="AQ838" s="62">
        <f t="shared" si="241"/>
        <v>0.0014153363938868972</v>
      </c>
      <c r="AR838" s="62">
        <f t="shared" si="242"/>
        <v>0.6424007281099694</v>
      </c>
      <c r="AS838" s="139">
        <f t="shared" si="235"/>
        <v>0.49050000000000005</v>
      </c>
      <c r="AT838" s="62">
        <f t="shared" si="243"/>
        <v>0.49191533639388696</v>
      </c>
      <c r="AU838" s="62">
        <f t="shared" si="244"/>
        <v>-0.0010837871874114695</v>
      </c>
      <c r="AV838" s="62">
        <f t="shared" si="245"/>
        <v>0.641316940922558</v>
      </c>
      <c r="AW838" s="13">
        <f t="shared" si="237"/>
        <v>3.6892128720777553</v>
      </c>
      <c r="AX838" s="98">
        <f t="shared" si="236"/>
        <v>1.7031235456036216</v>
      </c>
    </row>
    <row r="839" spans="32:50" ht="12.75">
      <c r="AF839" s="98"/>
      <c r="AG839" s="94">
        <v>804</v>
      </c>
      <c r="AH839" s="62">
        <f t="shared" si="229"/>
        <v>0.05679999999999996</v>
      </c>
      <c r="AI839" s="62">
        <f t="shared" si="230"/>
        <v>0.9432</v>
      </c>
      <c r="AJ839" s="62">
        <f t="shared" si="231"/>
        <v>0.07105978755796491</v>
      </c>
      <c r="AK839" s="62">
        <f t="shared" si="232"/>
        <v>0.7979810524066346</v>
      </c>
      <c r="AL839" s="62">
        <f t="shared" si="233"/>
        <v>0.0020189475933654055</v>
      </c>
      <c r="AM839" s="62">
        <f t="shared" si="238"/>
        <v>0.9432</v>
      </c>
      <c r="AN839" s="62">
        <f t="shared" si="239"/>
        <v>0.943202160806147</v>
      </c>
      <c r="AO839" s="62">
        <f t="shared" si="234"/>
        <v>0.6432021608061471</v>
      </c>
      <c r="AP839" s="62">
        <f t="shared" si="240"/>
        <v>0.002140526409941926</v>
      </c>
      <c r="AQ839" s="62">
        <f t="shared" si="241"/>
        <v>0.0013767901607616166</v>
      </c>
      <c r="AR839" s="62">
        <f t="shared" si="242"/>
        <v>0.6432006872777345</v>
      </c>
      <c r="AS839" s="139">
        <f t="shared" si="235"/>
        <v>0.49050000000000005</v>
      </c>
      <c r="AT839" s="62">
        <f t="shared" si="243"/>
        <v>0.4918767901607617</v>
      </c>
      <c r="AU839" s="62">
        <f t="shared" si="244"/>
        <v>-0.001052876867819519</v>
      </c>
      <c r="AV839" s="62">
        <f t="shared" si="245"/>
        <v>0.642147810409915</v>
      </c>
      <c r="AW839" s="13">
        <f t="shared" si="237"/>
        <v>3.690036014021195</v>
      </c>
      <c r="AX839" s="98">
        <f t="shared" si="236"/>
        <v>1.7027436272451233</v>
      </c>
    </row>
    <row r="840" spans="32:50" ht="12.75">
      <c r="AF840" s="98"/>
      <c r="AG840" s="94">
        <v>805</v>
      </c>
      <c r="AH840" s="62">
        <f t="shared" si="229"/>
        <v>0.05600000000000005</v>
      </c>
      <c r="AI840" s="62">
        <f t="shared" si="230"/>
        <v>0.944</v>
      </c>
      <c r="AJ840" s="62">
        <f t="shared" si="231"/>
        <v>0.07005729308805032</v>
      </c>
      <c r="AK840" s="62">
        <f t="shared" si="232"/>
        <v>0.798037593099473</v>
      </c>
      <c r="AL840" s="62">
        <f t="shared" si="233"/>
        <v>0.0019624069005270695</v>
      </c>
      <c r="AM840" s="62">
        <f t="shared" si="238"/>
        <v>0.944</v>
      </c>
      <c r="AN840" s="62">
        <f t="shared" si="239"/>
        <v>0.9440020397440056</v>
      </c>
      <c r="AO840" s="62">
        <f t="shared" si="234"/>
        <v>0.6440020397440056</v>
      </c>
      <c r="AP840" s="62">
        <f t="shared" si="240"/>
        <v>0.002078817874671335</v>
      </c>
      <c r="AQ840" s="62">
        <f t="shared" si="241"/>
        <v>0.0013387619873044556</v>
      </c>
      <c r="AR840" s="62">
        <f t="shared" si="242"/>
        <v>0.6440006482223299</v>
      </c>
      <c r="AS840" s="139">
        <f t="shared" si="235"/>
        <v>0.49050000000000005</v>
      </c>
      <c r="AT840" s="62">
        <f t="shared" si="243"/>
        <v>0.49183876198730453</v>
      </c>
      <c r="AU840" s="62">
        <f t="shared" si="244"/>
        <v>-0.0010224446827018826</v>
      </c>
      <c r="AV840" s="62">
        <f t="shared" si="245"/>
        <v>0.6429782035396281</v>
      </c>
      <c r="AW840" s="13">
        <f t="shared" si="237"/>
        <v>3.6908562104906695</v>
      </c>
      <c r="AX840" s="98">
        <f t="shared" si="236"/>
        <v>1.7023652369118676</v>
      </c>
    </row>
    <row r="841" spans="32:50" ht="12.75">
      <c r="AF841" s="98"/>
      <c r="AG841" s="94">
        <v>806</v>
      </c>
      <c r="AH841" s="62">
        <f t="shared" si="229"/>
        <v>0.055199999999999916</v>
      </c>
      <c r="AI841" s="62">
        <f t="shared" si="230"/>
        <v>0.9448000000000001</v>
      </c>
      <c r="AJ841" s="62">
        <f t="shared" si="231"/>
        <v>0.06905486913585845</v>
      </c>
      <c r="AK841" s="62">
        <f t="shared" si="232"/>
        <v>0.798093327875882</v>
      </c>
      <c r="AL841" s="62">
        <f t="shared" si="233"/>
        <v>0.0019066721241179918</v>
      </c>
      <c r="AM841" s="62">
        <f t="shared" si="238"/>
        <v>0.9448000000000001</v>
      </c>
      <c r="AN841" s="62">
        <f t="shared" si="239"/>
        <v>0.9448019238965325</v>
      </c>
      <c r="AO841" s="62">
        <f t="shared" si="234"/>
        <v>0.6448019238965326</v>
      </c>
      <c r="AP841" s="62">
        <f t="shared" si="240"/>
        <v>0.0020180668244605456</v>
      </c>
      <c r="AQ841" s="62">
        <f t="shared" si="241"/>
        <v>0.0013012524877180573</v>
      </c>
      <c r="AR841" s="62">
        <f t="shared" si="242"/>
        <v>0.6448006108888491</v>
      </c>
      <c r="AS841" s="139">
        <f t="shared" si="235"/>
        <v>0.49050000000000005</v>
      </c>
      <c r="AT841" s="62">
        <f t="shared" si="243"/>
        <v>0.4918012524877181</v>
      </c>
      <c r="AU841" s="62">
        <f t="shared" si="244"/>
        <v>-0.0009924891392089818</v>
      </c>
      <c r="AV841" s="62">
        <f t="shared" si="245"/>
        <v>0.6438081217496401</v>
      </c>
      <c r="AW841" s="13">
        <f t="shared" si="237"/>
        <v>3.6916734745863478</v>
      </c>
      <c r="AX841" s="98">
        <f t="shared" si="236"/>
        <v>1.701988366640042</v>
      </c>
    </row>
    <row r="842" spans="32:50" ht="12.75">
      <c r="AF842" s="98"/>
      <c r="AG842" s="94">
        <v>807</v>
      </c>
      <c r="AH842" s="62">
        <f t="shared" si="229"/>
        <v>0.054400000000000004</v>
      </c>
      <c r="AI842" s="62">
        <f t="shared" si="230"/>
        <v>0.9456</v>
      </c>
      <c r="AJ842" s="62">
        <f t="shared" si="231"/>
        <v>0.06805251467943209</v>
      </c>
      <c r="AK842" s="62">
        <f t="shared" si="232"/>
        <v>0.7981482569046932</v>
      </c>
      <c r="AL842" s="62">
        <f t="shared" si="233"/>
        <v>0.0018517430953068903</v>
      </c>
      <c r="AM842" s="62">
        <f t="shared" si="238"/>
        <v>0.9456</v>
      </c>
      <c r="AN842" s="62">
        <f t="shared" si="239"/>
        <v>0.9456018131076585</v>
      </c>
      <c r="AO842" s="62">
        <f t="shared" si="234"/>
        <v>0.6456018131076584</v>
      </c>
      <c r="AP842" s="62">
        <f t="shared" si="240"/>
        <v>0.0019582706517238062</v>
      </c>
      <c r="AQ842" s="62">
        <f t="shared" si="241"/>
        <v>0.0012642622752708358</v>
      </c>
      <c r="AR842" s="62">
        <f t="shared" si="242"/>
        <v>0.645600575223408</v>
      </c>
      <c r="AS842" s="139">
        <f t="shared" si="235"/>
        <v>0.49050000000000005</v>
      </c>
      <c r="AT842" s="62">
        <f t="shared" si="243"/>
        <v>0.49176426227527087</v>
      </c>
      <c r="AU842" s="62">
        <f t="shared" si="244"/>
        <v>-0.0009630087533702618</v>
      </c>
      <c r="AV842" s="62">
        <f t="shared" si="245"/>
        <v>0.6446375664700377</v>
      </c>
      <c r="AW842" s="13">
        <f t="shared" si="237"/>
        <v>3.692487819329616</v>
      </c>
      <c r="AX842" s="98">
        <f t="shared" si="236"/>
        <v>1.7016130085218049</v>
      </c>
    </row>
    <row r="843" spans="32:50" ht="12.75">
      <c r="AF843" s="98"/>
      <c r="AG843" s="94">
        <v>808</v>
      </c>
      <c r="AH843" s="62">
        <f t="shared" si="229"/>
        <v>0.05359999999999987</v>
      </c>
      <c r="AI843" s="62">
        <f t="shared" si="230"/>
        <v>0.9464000000000001</v>
      </c>
      <c r="AJ843" s="62">
        <f t="shared" si="231"/>
        <v>0.06705022869744634</v>
      </c>
      <c r="AK843" s="62">
        <f t="shared" si="232"/>
        <v>0.7982023803522513</v>
      </c>
      <c r="AL843" s="62">
        <f t="shared" si="233"/>
        <v>0.001797619647748716</v>
      </c>
      <c r="AM843" s="62">
        <f t="shared" si="238"/>
        <v>0.9464000000000001</v>
      </c>
      <c r="AN843" s="62">
        <f t="shared" si="239"/>
        <v>0.9464017072239453</v>
      </c>
      <c r="AO843" s="62">
        <f t="shared" si="234"/>
        <v>0.6464017072239454</v>
      </c>
      <c r="AP843" s="62">
        <f t="shared" si="240"/>
        <v>0.001899426760267978</v>
      </c>
      <c r="AQ843" s="62">
        <f t="shared" si="241"/>
        <v>0.0012277919623079453</v>
      </c>
      <c r="AR843" s="62">
        <f t="shared" si="242"/>
        <v>0.6464005411731402</v>
      </c>
      <c r="AS843" s="139">
        <f t="shared" si="235"/>
        <v>0.49050000000000005</v>
      </c>
      <c r="AT843" s="62">
        <f t="shared" si="243"/>
        <v>0.491727791962308</v>
      </c>
      <c r="AU843" s="62">
        <f t="shared" si="244"/>
        <v>-0.0009340020500586833</v>
      </c>
      <c r="AV843" s="62">
        <f t="shared" si="245"/>
        <v>0.6454665391230815</v>
      </c>
      <c r="AW843" s="13">
        <f t="shared" si="237"/>
        <v>3.6932992576636035</v>
      </c>
      <c r="AX843" s="98">
        <f t="shared" si="236"/>
        <v>1.701239154704825</v>
      </c>
    </row>
    <row r="844" spans="32:50" ht="12.75">
      <c r="AF844" s="98"/>
      <c r="AG844" s="94">
        <v>809</v>
      </c>
      <c r="AH844" s="62">
        <f t="shared" si="229"/>
        <v>0.05279999999999996</v>
      </c>
      <c r="AI844" s="62">
        <f t="shared" si="230"/>
        <v>0.9472</v>
      </c>
      <c r="AJ844" s="62">
        <f t="shared" si="231"/>
        <v>0.06604801016920138</v>
      </c>
      <c r="AK844" s="62">
        <f t="shared" si="232"/>
        <v>0.798255698382417</v>
      </c>
      <c r="AL844" s="62">
        <f t="shared" si="233"/>
        <v>0.0017443016175830994</v>
      </c>
      <c r="AM844" s="62">
        <f t="shared" si="238"/>
        <v>0.9472</v>
      </c>
      <c r="AN844" s="62">
        <f t="shared" si="239"/>
        <v>0.9472016060945702</v>
      </c>
      <c r="AO844" s="62">
        <f t="shared" si="234"/>
        <v>0.6472016060945702</v>
      </c>
      <c r="AP844" s="62">
        <f t="shared" si="240"/>
        <v>0.0018415325652444835</v>
      </c>
      <c r="AQ844" s="62">
        <f t="shared" si="241"/>
        <v>0.0011918421602638478</v>
      </c>
      <c r="AR844" s="62">
        <f t="shared" si="242"/>
        <v>0.6472005086861847</v>
      </c>
      <c r="AS844" s="139">
        <f t="shared" si="235"/>
        <v>0.49050000000000005</v>
      </c>
      <c r="AT844" s="62">
        <f t="shared" si="243"/>
        <v>0.4916918421602639</v>
      </c>
      <c r="AU844" s="62">
        <f t="shared" si="244"/>
        <v>-0.0009054675629566746</v>
      </c>
      <c r="AV844" s="62">
        <f t="shared" si="245"/>
        <v>0.646295041123228</v>
      </c>
      <c r="AW844" s="13">
        <f t="shared" si="237"/>
        <v>3.694107802453691</v>
      </c>
      <c r="AX844" s="98">
        <f t="shared" si="236"/>
        <v>1.7008667973918317</v>
      </c>
    </row>
    <row r="845" spans="32:50" ht="12.75">
      <c r="AF845" s="98"/>
      <c r="AG845" s="94">
        <v>810</v>
      </c>
      <c r="AH845" s="62">
        <f t="shared" si="229"/>
        <v>0.052000000000000046</v>
      </c>
      <c r="AI845" s="62">
        <f t="shared" si="230"/>
        <v>0.948</v>
      </c>
      <c r="AJ845" s="62">
        <f t="shared" si="231"/>
        <v>0.06504585807461097</v>
      </c>
      <c r="AK845" s="62">
        <f t="shared" si="232"/>
        <v>0.7983082111565682</v>
      </c>
      <c r="AL845" s="62">
        <f t="shared" si="233"/>
        <v>0.0016917888434317963</v>
      </c>
      <c r="AM845" s="62">
        <f t="shared" si="238"/>
        <v>0.948</v>
      </c>
      <c r="AN845" s="62">
        <f t="shared" si="239"/>
        <v>0.9480015095713142</v>
      </c>
      <c r="AO845" s="62">
        <f t="shared" si="234"/>
        <v>0.6480015095713143</v>
      </c>
      <c r="AP845" s="62">
        <f t="shared" si="240"/>
        <v>0.0017845854931004001</v>
      </c>
      <c r="AQ845" s="62">
        <f t="shared" si="241"/>
        <v>0.0011564134796741513</v>
      </c>
      <c r="AR845" s="62">
        <f t="shared" si="242"/>
        <v>0.6480004777116806</v>
      </c>
      <c r="AS845" s="139">
        <f t="shared" si="235"/>
        <v>0.49050000000000005</v>
      </c>
      <c r="AT845" s="62">
        <f t="shared" si="243"/>
        <v>0.4916564134796742</v>
      </c>
      <c r="AU845" s="62">
        <f t="shared" si="244"/>
        <v>-0.0008774038345217332</v>
      </c>
      <c r="AV845" s="62">
        <f t="shared" si="245"/>
        <v>0.6471230738771588</v>
      </c>
      <c r="AW845" s="13">
        <f t="shared" si="237"/>
        <v>3.694913466488028</v>
      </c>
      <c r="AX845" s="98">
        <f t="shared" si="236"/>
        <v>1.7004959288401633</v>
      </c>
    </row>
    <row r="846" spans="32:50" ht="12.75">
      <c r="AF846" s="98"/>
      <c r="AG846" s="94">
        <v>811</v>
      </c>
      <c r="AH846" s="62">
        <f t="shared" si="229"/>
        <v>0.05119999999999991</v>
      </c>
      <c r="AI846" s="62">
        <f t="shared" si="230"/>
        <v>0.9488000000000001</v>
      </c>
      <c r="AJ846" s="62">
        <f t="shared" si="231"/>
        <v>0.06404377139419369</v>
      </c>
      <c r="AK846" s="62">
        <f t="shared" si="232"/>
        <v>0.7983599188336048</v>
      </c>
      <c r="AL846" s="62">
        <f t="shared" si="233"/>
        <v>0.0016400811663952464</v>
      </c>
      <c r="AM846" s="62">
        <f t="shared" si="238"/>
        <v>0.9488000000000001</v>
      </c>
      <c r="AN846" s="62">
        <f t="shared" si="239"/>
        <v>0.9488014175085493</v>
      </c>
      <c r="AO846" s="62">
        <f t="shared" si="234"/>
        <v>0.6488014175085492</v>
      </c>
      <c r="AP846" s="62">
        <f t="shared" si="240"/>
        <v>0.0017285829815288343</v>
      </c>
      <c r="AQ846" s="62">
        <f t="shared" si="241"/>
        <v>0.001121506530186779</v>
      </c>
      <c r="AR846" s="62">
        <f t="shared" si="242"/>
        <v>0.648800448199757</v>
      </c>
      <c r="AS846" s="139">
        <f t="shared" si="235"/>
        <v>0.49050000000000005</v>
      </c>
      <c r="AT846" s="62">
        <f t="shared" si="243"/>
        <v>0.4916215065301868</v>
      </c>
      <c r="AU846" s="62">
        <f t="shared" si="244"/>
        <v>-0.0008498094159517464</v>
      </c>
      <c r="AV846" s="62">
        <f t="shared" si="245"/>
        <v>0.6479506387838053</v>
      </c>
      <c r="AW846" s="13">
        <f t="shared" si="237"/>
        <v>3.6957162624780366</v>
      </c>
      <c r="AX846" s="98">
        <f t="shared" si="236"/>
        <v>1.7001265413613247</v>
      </c>
    </row>
    <row r="847" spans="32:50" ht="12.75">
      <c r="AF847" s="98"/>
      <c r="AG847" s="94">
        <v>812</v>
      </c>
      <c r="AH847" s="62">
        <f t="shared" si="229"/>
        <v>0.0504</v>
      </c>
      <c r="AI847" s="62">
        <f t="shared" si="230"/>
        <v>0.9496</v>
      </c>
      <c r="AJ847" s="62">
        <f t="shared" si="231"/>
        <v>0.06304174910906445</v>
      </c>
      <c r="AK847" s="62">
        <f t="shared" si="232"/>
        <v>0.7984108215699485</v>
      </c>
      <c r="AL847" s="62">
        <f t="shared" si="233"/>
        <v>0.0015891784300515743</v>
      </c>
      <c r="AM847" s="62">
        <f t="shared" si="238"/>
        <v>0.9496</v>
      </c>
      <c r="AN847" s="62">
        <f t="shared" si="239"/>
        <v>0.9496013297632236</v>
      </c>
      <c r="AO847" s="62">
        <f t="shared" si="234"/>
        <v>0.6496013297632237</v>
      </c>
      <c r="AP847" s="62">
        <f t="shared" si="240"/>
        <v>0.0016735224794220854</v>
      </c>
      <c r="AQ847" s="62">
        <f t="shared" si="241"/>
        <v>0.0010871219205747528</v>
      </c>
      <c r="AR847" s="62">
        <f t="shared" si="242"/>
        <v>0.6496004201015254</v>
      </c>
      <c r="AS847" s="139">
        <f t="shared" si="235"/>
        <v>0.49050000000000005</v>
      </c>
      <c r="AT847" s="62">
        <f t="shared" si="243"/>
        <v>0.4915871219205748</v>
      </c>
      <c r="AU847" s="62">
        <f t="shared" si="244"/>
        <v>-0.0008226828671517596</v>
      </c>
      <c r="AV847" s="62">
        <f t="shared" si="245"/>
        <v>0.6487777372343736</v>
      </c>
      <c r="AW847" s="13">
        <f t="shared" si="237"/>
        <v>3.696516203058918</v>
      </c>
      <c r="AX847" s="98">
        <f t="shared" si="236"/>
        <v>1.6997586273205467</v>
      </c>
    </row>
    <row r="848" spans="32:50" ht="12.75">
      <c r="AF848" s="98"/>
      <c r="AG848" s="94">
        <v>813</v>
      </c>
      <c r="AH848" s="62">
        <f t="shared" si="229"/>
        <v>0.04960000000000009</v>
      </c>
      <c r="AI848" s="62">
        <f t="shared" si="230"/>
        <v>0.9503999999999999</v>
      </c>
      <c r="AJ848" s="62">
        <f t="shared" si="231"/>
        <v>0.062039790200923234</v>
      </c>
      <c r="AK848" s="62">
        <f t="shared" si="232"/>
        <v>0.7984609195195467</v>
      </c>
      <c r="AL848" s="62">
        <f t="shared" si="233"/>
        <v>0.0015390804804533698</v>
      </c>
      <c r="AM848" s="62">
        <f t="shared" si="238"/>
        <v>0.9503999999999999</v>
      </c>
      <c r="AN848" s="62">
        <f t="shared" si="239"/>
        <v>0.9504012461948507</v>
      </c>
      <c r="AO848" s="62">
        <f t="shared" si="234"/>
        <v>0.6504012461948507</v>
      </c>
      <c r="AP848" s="62">
        <f t="shared" si="240"/>
        <v>0.0016194014468226701</v>
      </c>
      <c r="AQ848" s="62">
        <f t="shared" si="241"/>
        <v>0.0010532602587474014</v>
      </c>
      <c r="AR848" s="62">
        <f t="shared" si="242"/>
        <v>0.650400393369071</v>
      </c>
      <c r="AS848" s="139">
        <f t="shared" si="235"/>
        <v>0.49050000000000005</v>
      </c>
      <c r="AT848" s="62">
        <f t="shared" si="243"/>
        <v>0.49155326025874746</v>
      </c>
      <c r="AU848" s="62">
        <f t="shared" si="244"/>
        <v>-0.0007960227566997615</v>
      </c>
      <c r="AV848" s="62">
        <f t="shared" si="245"/>
        <v>0.6496043706123712</v>
      </c>
      <c r="AW848" s="13">
        <f t="shared" si="237"/>
        <v>3.697313300790147</v>
      </c>
      <c r="AX848" s="98">
        <f t="shared" si="236"/>
        <v>1.699392179136352</v>
      </c>
    </row>
    <row r="849" spans="32:50" ht="12.75">
      <c r="AF849" s="98"/>
      <c r="AG849" s="94">
        <v>814</v>
      </c>
      <c r="AH849" s="62">
        <f t="shared" si="229"/>
        <v>0.048799999999999955</v>
      </c>
      <c r="AI849" s="62">
        <f t="shared" si="230"/>
        <v>0.9512</v>
      </c>
      <c r="AJ849" s="62">
        <f t="shared" si="231"/>
        <v>0.061037893652046475</v>
      </c>
      <c r="AK849" s="62">
        <f t="shared" si="232"/>
        <v>0.7985102128338748</v>
      </c>
      <c r="AL849" s="62">
        <f t="shared" si="233"/>
        <v>0.0014897871661252449</v>
      </c>
      <c r="AM849" s="62">
        <f t="shared" si="238"/>
        <v>0.9512</v>
      </c>
      <c r="AN849" s="62">
        <f t="shared" si="239"/>
        <v>0.9512011666654958</v>
      </c>
      <c r="AO849" s="62">
        <f t="shared" si="234"/>
        <v>0.6512011666654958</v>
      </c>
      <c r="AP849" s="62">
        <f t="shared" si="240"/>
        <v>0.0015662173548753823</v>
      </c>
      <c r="AQ849" s="62">
        <f t="shared" si="241"/>
        <v>0.0010199221517620475</v>
      </c>
      <c r="AR849" s="62">
        <f t="shared" si="242"/>
        <v>0.6512003679554451</v>
      </c>
      <c r="AS849" s="139">
        <f t="shared" si="235"/>
        <v>0.49050000000000005</v>
      </c>
      <c r="AT849" s="62">
        <f t="shared" si="243"/>
        <v>0.4915199221517621</v>
      </c>
      <c r="AU849" s="62">
        <f t="shared" si="244"/>
        <v>-0.0007698276618130516</v>
      </c>
      <c r="AV849" s="62">
        <f t="shared" si="245"/>
        <v>0.650430540293632</v>
      </c>
      <c r="AW849" s="13">
        <f t="shared" si="237"/>
        <v>3.6981075681559723</v>
      </c>
      <c r="AX849" s="98">
        <f t="shared" si="236"/>
        <v>1.6990271892801212</v>
      </c>
    </row>
    <row r="850" spans="32:50" ht="12.75">
      <c r="AF850" s="98"/>
      <c r="AG850" s="94">
        <v>815</v>
      </c>
      <c r="AH850" s="62">
        <f t="shared" si="229"/>
        <v>0.04800000000000004</v>
      </c>
      <c r="AI850" s="62">
        <f t="shared" si="230"/>
        <v>0.952</v>
      </c>
      <c r="AJ850" s="62">
        <f t="shared" si="231"/>
        <v>0.06003605844527847</v>
      </c>
      <c r="AK850" s="62">
        <f t="shared" si="232"/>
        <v>0.798558701661938</v>
      </c>
      <c r="AL850" s="62">
        <f t="shared" si="233"/>
        <v>0.001441298338062058</v>
      </c>
      <c r="AM850" s="62">
        <f t="shared" si="238"/>
        <v>0.952</v>
      </c>
      <c r="AN850" s="62">
        <f t="shared" si="239"/>
        <v>0.952001091039763</v>
      </c>
      <c r="AO850" s="62">
        <f t="shared" si="234"/>
        <v>0.6520010910397631</v>
      </c>
      <c r="AP850" s="62">
        <f t="shared" si="240"/>
        <v>0.0015139676857802557</v>
      </c>
      <c r="AQ850" s="62">
        <f t="shared" si="241"/>
        <v>0.0009871082058360884</v>
      </c>
      <c r="AR850" s="62">
        <f t="shared" si="242"/>
        <v>0.6520003438146573</v>
      </c>
      <c r="AS850" s="139">
        <f t="shared" si="235"/>
        <v>0.49050000000000005</v>
      </c>
      <c r="AT850" s="62">
        <f t="shared" si="243"/>
        <v>0.49148710820583613</v>
      </c>
      <c r="AU850" s="62">
        <f t="shared" si="244"/>
        <v>-0.0007440961683151245</v>
      </c>
      <c r="AV850" s="62">
        <f t="shared" si="245"/>
        <v>0.6512562476463422</v>
      </c>
      <c r="AW850" s="13">
        <f t="shared" si="237"/>
        <v>3.6988990175659087</v>
      </c>
      <c r="AX850" s="98">
        <f t="shared" si="236"/>
        <v>1.6986636502756673</v>
      </c>
    </row>
    <row r="851" spans="32:50" ht="12.75">
      <c r="AF851" s="98"/>
      <c r="AG851" s="94">
        <v>816</v>
      </c>
      <c r="AH851" s="62">
        <f t="shared" si="229"/>
        <v>0.04719999999999991</v>
      </c>
      <c r="AI851" s="62">
        <f t="shared" si="230"/>
        <v>0.9528000000000001</v>
      </c>
      <c r="AJ851" s="62">
        <f t="shared" si="231"/>
        <v>0.05903428356402003</v>
      </c>
      <c r="AK851" s="62">
        <f t="shared" si="232"/>
        <v>0.7986063861502737</v>
      </c>
      <c r="AL851" s="62">
        <f t="shared" si="233"/>
        <v>0.0013936138497263606</v>
      </c>
      <c r="AM851" s="62">
        <f t="shared" si="238"/>
        <v>0.9528000000000001</v>
      </c>
      <c r="AN851" s="62">
        <f t="shared" si="239"/>
        <v>0.9528010191847835</v>
      </c>
      <c r="AO851" s="62">
        <f t="shared" si="234"/>
        <v>0.6528010191847835</v>
      </c>
      <c r="AP851" s="62">
        <f t="shared" si="240"/>
        <v>0.0014626499327449198</v>
      </c>
      <c r="AQ851" s="62">
        <f t="shared" si="241"/>
        <v>0.0009548190263584964</v>
      </c>
      <c r="AR851" s="62">
        <f t="shared" si="242"/>
        <v>0.6528003209016667</v>
      </c>
      <c r="AS851" s="139">
        <f t="shared" si="235"/>
        <v>0.49050000000000005</v>
      </c>
      <c r="AT851" s="62">
        <f t="shared" si="243"/>
        <v>0.49145481902635857</v>
      </c>
      <c r="AU851" s="62">
        <f t="shared" si="244"/>
        <v>-0.0007188268706023252</v>
      </c>
      <c r="AV851" s="62">
        <f t="shared" si="245"/>
        <v>0.6520814940310644</v>
      </c>
      <c r="AW851" s="13">
        <f t="shared" si="237"/>
        <v>3.6996876613552194</v>
      </c>
      <c r="AX851" s="98">
        <f t="shared" si="236"/>
        <v>1.6983015546988134</v>
      </c>
    </row>
    <row r="852" spans="32:50" ht="12.75">
      <c r="AF852" s="98"/>
      <c r="AG852" s="94">
        <v>817</v>
      </c>
      <c r="AH852" s="62">
        <f t="shared" si="229"/>
        <v>0.0464</v>
      </c>
      <c r="AI852" s="62">
        <f t="shared" si="230"/>
        <v>0.9536</v>
      </c>
      <c r="AJ852" s="62">
        <f t="shared" si="231"/>
        <v>0.05803256799222121</v>
      </c>
      <c r="AK852" s="62">
        <f t="shared" si="232"/>
        <v>0.798653266442954</v>
      </c>
      <c r="AL852" s="62">
        <f t="shared" si="233"/>
        <v>0.0013467335570460648</v>
      </c>
      <c r="AM852" s="62">
        <f t="shared" si="238"/>
        <v>0.9536</v>
      </c>
      <c r="AN852" s="62">
        <f t="shared" si="239"/>
        <v>0.953600950970202</v>
      </c>
      <c r="AO852" s="62">
        <f t="shared" si="234"/>
        <v>0.6536009509702021</v>
      </c>
      <c r="AP852" s="62">
        <f t="shared" si="240"/>
        <v>0.0014122615999373899</v>
      </c>
      <c r="AQ852" s="62">
        <f t="shared" si="241"/>
        <v>0.000923055217901409</v>
      </c>
      <c r="AR852" s="62">
        <f t="shared" si="242"/>
        <v>0.6536002991723744</v>
      </c>
      <c r="AS852" s="139">
        <f t="shared" si="235"/>
        <v>0.49050000000000005</v>
      </c>
      <c r="AT852" s="62">
        <f t="shared" si="243"/>
        <v>0.49142305521790147</v>
      </c>
      <c r="AU852" s="62">
        <f t="shared" si="244"/>
        <v>-0.0006940183716107897</v>
      </c>
      <c r="AV852" s="62">
        <f t="shared" si="245"/>
        <v>0.6529062808007636</v>
      </c>
      <c r="AW852" s="13">
        <f t="shared" si="237"/>
        <v>3.7004735117854053</v>
      </c>
      <c r="AX852" s="98">
        <f t="shared" si="236"/>
        <v>1.6979408951769726</v>
      </c>
    </row>
    <row r="853" spans="32:50" ht="12.75">
      <c r="AF853" s="98"/>
      <c r="AG853" s="94">
        <v>818</v>
      </c>
      <c r="AH853" s="62">
        <f t="shared" si="229"/>
        <v>0.045600000000000085</v>
      </c>
      <c r="AI853" s="62">
        <f t="shared" si="230"/>
        <v>0.9543999999999999</v>
      </c>
      <c r="AJ853" s="62">
        <f t="shared" si="231"/>
        <v>0.057030910714370026</v>
      </c>
      <c r="AK853" s="62">
        <f t="shared" si="232"/>
        <v>0.7986993426815876</v>
      </c>
      <c r="AL853" s="62">
        <f t="shared" si="233"/>
        <v>0.001300657318412446</v>
      </c>
      <c r="AM853" s="62">
        <f t="shared" si="238"/>
        <v>0.9543999999999999</v>
      </c>
      <c r="AN853" s="62">
        <f t="shared" si="239"/>
        <v>0.9544008862681655</v>
      </c>
      <c r="AO853" s="62">
        <f t="shared" si="234"/>
        <v>0.6544008862681656</v>
      </c>
      <c r="AP853" s="62">
        <f t="shared" si="240"/>
        <v>0.001362800202439418</v>
      </c>
      <c r="AQ853" s="62">
        <f t="shared" si="241"/>
        <v>0.0008918173842318978</v>
      </c>
      <c r="AR853" s="62">
        <f t="shared" si="242"/>
        <v>0.6544002785836157</v>
      </c>
      <c r="AS853" s="139">
        <f t="shared" si="235"/>
        <v>0.49050000000000005</v>
      </c>
      <c r="AT853" s="62">
        <f t="shared" si="243"/>
        <v>0.49139181738423193</v>
      </c>
      <c r="AU853" s="62">
        <f t="shared" si="244"/>
        <v>-0.0006696692827837317</v>
      </c>
      <c r="AV853" s="62">
        <f t="shared" si="245"/>
        <v>0.6537306093008319</v>
      </c>
      <c r="AW853" s="13">
        <f t="shared" si="237"/>
        <v>3.701256581044682</v>
      </c>
      <c r="AX853" s="98">
        <f t="shared" si="236"/>
        <v>1.697581664388734</v>
      </c>
    </row>
    <row r="854" spans="32:50" ht="12.75">
      <c r="AF854" s="98"/>
      <c r="AG854" s="94">
        <v>819</v>
      </c>
      <c r="AH854" s="62">
        <f t="shared" si="229"/>
        <v>0.04479999999999995</v>
      </c>
      <c r="AI854" s="62">
        <f t="shared" si="230"/>
        <v>0.9552</v>
      </c>
      <c r="AJ854" s="62">
        <f t="shared" si="231"/>
        <v>0.05602931071548385</v>
      </c>
      <c r="AK854" s="62">
        <f t="shared" si="232"/>
        <v>0.798744615005322</v>
      </c>
      <c r="AL854" s="62">
        <f t="shared" si="233"/>
        <v>0.0012553849946780327</v>
      </c>
      <c r="AM854" s="62">
        <f t="shared" si="238"/>
        <v>0.9552</v>
      </c>
      <c r="AN854" s="62">
        <f t="shared" si="239"/>
        <v>0.9552008249533105</v>
      </c>
      <c r="AO854" s="62">
        <f t="shared" si="234"/>
        <v>0.6552008249533106</v>
      </c>
      <c r="AP854" s="62">
        <f t="shared" si="240"/>
        <v>0.0013142632661999217</v>
      </c>
      <c r="AQ854" s="62">
        <f t="shared" si="241"/>
        <v>0.0008611061283236004</v>
      </c>
      <c r="AR854" s="62">
        <f t="shared" si="242"/>
        <v>0.6552002590931527</v>
      </c>
      <c r="AS854" s="139">
        <f t="shared" si="235"/>
        <v>0.49050000000000005</v>
      </c>
      <c r="AT854" s="62">
        <f t="shared" si="243"/>
        <v>0.4913611061283236</v>
      </c>
      <c r="AU854" s="62">
        <f t="shared" si="244"/>
        <v>-0.0006457782240388377</v>
      </c>
      <c r="AV854" s="62">
        <f t="shared" si="245"/>
        <v>0.6545544808691138</v>
      </c>
      <c r="AW854" s="13">
        <f t="shared" si="237"/>
        <v>3.7020368812484596</v>
      </c>
      <c r="AX854" s="98">
        <f t="shared" si="236"/>
        <v>1.697223855063451</v>
      </c>
    </row>
    <row r="855" spans="32:50" ht="12.75">
      <c r="AF855" s="98"/>
      <c r="AG855" s="94">
        <v>820</v>
      </c>
      <c r="AH855" s="62">
        <f t="shared" si="229"/>
        <v>0.04400000000000004</v>
      </c>
      <c r="AI855" s="62">
        <f t="shared" si="230"/>
        <v>0.956</v>
      </c>
      <c r="AJ855" s="62">
        <f t="shared" si="231"/>
        <v>0.05502776698110093</v>
      </c>
      <c r="AK855" s="62">
        <f t="shared" si="232"/>
        <v>0.7987890835508458</v>
      </c>
      <c r="AL855" s="62">
        <f t="shared" si="233"/>
        <v>0.0012109164491542757</v>
      </c>
      <c r="AM855" s="62">
        <f t="shared" si="238"/>
        <v>0.956</v>
      </c>
      <c r="AN855" s="62">
        <f t="shared" si="239"/>
        <v>0.9560007669027504</v>
      </c>
      <c r="AO855" s="62">
        <f t="shared" si="234"/>
        <v>0.6560007669027503</v>
      </c>
      <c r="AP855" s="62">
        <f t="shared" si="240"/>
        <v>0.0012666483279883912</v>
      </c>
      <c r="AQ855" s="62">
        <f t="shared" si="241"/>
        <v>0.0008309220523681515</v>
      </c>
      <c r="AR855" s="62">
        <f t="shared" si="242"/>
        <v>0.6560002406596659</v>
      </c>
      <c r="AS855" s="139">
        <f t="shared" si="235"/>
        <v>0.49050000000000005</v>
      </c>
      <c r="AT855" s="62">
        <f t="shared" si="243"/>
        <v>0.4913309220523682</v>
      </c>
      <c r="AU855" s="62">
        <f t="shared" si="244"/>
        <v>-0.0006223438237357217</v>
      </c>
      <c r="AV855" s="62">
        <f t="shared" si="245"/>
        <v>0.6553778968359302</v>
      </c>
      <c r="AW855" s="13">
        <f t="shared" si="237"/>
        <v>3.702814424439813</v>
      </c>
      <c r="AX855" s="98">
        <f t="shared" si="236"/>
        <v>1.6968674599808358</v>
      </c>
    </row>
    <row r="856" spans="32:50" ht="12.75">
      <c r="AF856" s="98"/>
      <c r="AG856" s="94">
        <v>821</v>
      </c>
      <c r="AH856" s="62">
        <f t="shared" si="229"/>
        <v>0.043199999999999905</v>
      </c>
      <c r="AI856" s="62">
        <f t="shared" si="230"/>
        <v>0.9568000000000001</v>
      </c>
      <c r="AJ856" s="62">
        <f t="shared" si="231"/>
        <v>0.05402627849726901</v>
      </c>
      <c r="AK856" s="62">
        <f t="shared" si="232"/>
        <v>0.7988327484523904</v>
      </c>
      <c r="AL856" s="62">
        <f t="shared" si="233"/>
        <v>0.00116725154760966</v>
      </c>
      <c r="AM856" s="62">
        <f t="shared" si="238"/>
        <v>0.9568000000000001</v>
      </c>
      <c r="AN856" s="62">
        <f t="shared" si="239"/>
        <v>0.9568007119960643</v>
      </c>
      <c r="AO856" s="62">
        <f t="shared" si="234"/>
        <v>0.6568007119960644</v>
      </c>
      <c r="AP856" s="62">
        <f t="shared" si="240"/>
        <v>0.0012199529353489568</v>
      </c>
      <c r="AQ856" s="62">
        <f t="shared" si="241"/>
        <v>0.000801265757786859</v>
      </c>
      <c r="AR856" s="62">
        <f t="shared" si="242"/>
        <v>0.6568002232427471</v>
      </c>
      <c r="AS856" s="139">
        <f t="shared" si="235"/>
        <v>0.49050000000000005</v>
      </c>
      <c r="AT856" s="62">
        <f t="shared" si="243"/>
        <v>0.49130126575778693</v>
      </c>
      <c r="AU856" s="62">
        <f t="shared" si="244"/>
        <v>-0.0005993647186437725</v>
      </c>
      <c r="AV856" s="62">
        <f t="shared" si="245"/>
        <v>0.6562008585241034</v>
      </c>
      <c r="AW856" s="13">
        <f t="shared" si="237"/>
        <v>3.7035892225899505</v>
      </c>
      <c r="AX856" s="98">
        <f t="shared" si="236"/>
        <v>1.696512471970556</v>
      </c>
    </row>
    <row r="857" spans="32:50" ht="12.75">
      <c r="AF857" s="98"/>
      <c r="AG857" s="94">
        <v>822</v>
      </c>
      <c r="AH857" s="62">
        <f t="shared" si="229"/>
        <v>0.04239999999999999</v>
      </c>
      <c r="AI857" s="62">
        <f t="shared" si="230"/>
        <v>0.9576</v>
      </c>
      <c r="AJ857" s="62">
        <f t="shared" si="231"/>
        <v>0.053024844250538224</v>
      </c>
      <c r="AK857" s="62">
        <f t="shared" si="232"/>
        <v>0.7988756098417326</v>
      </c>
      <c r="AL857" s="62">
        <f t="shared" si="233"/>
        <v>0.0011243901582674853</v>
      </c>
      <c r="AM857" s="62">
        <f t="shared" si="238"/>
        <v>0.9576</v>
      </c>
      <c r="AN857" s="62">
        <f t="shared" si="239"/>
        <v>0.9576006601152842</v>
      </c>
      <c r="AO857" s="62">
        <f t="shared" si="234"/>
        <v>0.6576006601152842</v>
      </c>
      <c r="AP857" s="62">
        <f t="shared" si="240"/>
        <v>0.0011741746465543132</v>
      </c>
      <c r="AQ857" s="62">
        <f t="shared" si="241"/>
        <v>0.0007721378452420991</v>
      </c>
      <c r="AR857" s="62">
        <f t="shared" si="242"/>
        <v>0.6576002068028913</v>
      </c>
      <c r="AS857" s="139">
        <f t="shared" si="235"/>
        <v>0.49050000000000005</v>
      </c>
      <c r="AT857" s="62">
        <f t="shared" si="243"/>
        <v>0.49127213784524215</v>
      </c>
      <c r="AU857" s="62">
        <f t="shared" si="244"/>
        <v>-0.0005768395539100017</v>
      </c>
      <c r="AV857" s="62">
        <f t="shared" si="245"/>
        <v>0.6570233672489814</v>
      </c>
      <c r="AW857" s="13">
        <f t="shared" si="237"/>
        <v>3.7043612875986813</v>
      </c>
      <c r="AX857" s="98">
        <f t="shared" si="236"/>
        <v>1.6961588839118347</v>
      </c>
    </row>
    <row r="858" spans="32:50" ht="12.75">
      <c r="AF858" s="98"/>
      <c r="AG858" s="94">
        <v>823</v>
      </c>
      <c r="AH858" s="62">
        <f t="shared" si="229"/>
        <v>0.04160000000000008</v>
      </c>
      <c r="AI858" s="62">
        <f t="shared" si="230"/>
        <v>0.9583999999999999</v>
      </c>
      <c r="AJ858" s="62">
        <f t="shared" si="231"/>
        <v>0.05202346322794985</v>
      </c>
      <c r="AK858" s="62">
        <f t="shared" si="232"/>
        <v>0.7989176678481957</v>
      </c>
      <c r="AL858" s="62">
        <f t="shared" si="233"/>
        <v>0.0010823321518043105</v>
      </c>
      <c r="AM858" s="62">
        <f t="shared" si="238"/>
        <v>0.9583999999999999</v>
      </c>
      <c r="AN858" s="62">
        <f t="shared" si="239"/>
        <v>0.9584006111448837</v>
      </c>
      <c r="AO858" s="62">
        <f t="shared" si="234"/>
        <v>0.6584006111448837</v>
      </c>
      <c r="AP858" s="62">
        <f t="shared" si="240"/>
        <v>0.0011293110305605329</v>
      </c>
      <c r="AQ858" s="62">
        <f t="shared" si="241"/>
        <v>0.0007435389146491148</v>
      </c>
      <c r="AR858" s="62">
        <f t="shared" si="242"/>
        <v>0.6584001913014901</v>
      </c>
      <c r="AS858" s="139">
        <f t="shared" si="235"/>
        <v>0.49050000000000005</v>
      </c>
      <c r="AT858" s="62">
        <f t="shared" si="243"/>
        <v>0.49124353891464917</v>
      </c>
      <c r="AU858" s="62">
        <f t="shared" si="244"/>
        <v>-0.0005547669830273965</v>
      </c>
      <c r="AV858" s="62">
        <f t="shared" si="245"/>
        <v>0.6578454243184627</v>
      </c>
      <c r="AW858" s="13">
        <f t="shared" si="237"/>
        <v>3.705130631294877</v>
      </c>
      <c r="AX858" s="98">
        <f t="shared" si="236"/>
        <v>1.695806688733057</v>
      </c>
    </row>
    <row r="859" spans="32:50" ht="12.75">
      <c r="AF859" s="98"/>
      <c r="AG859" s="94">
        <v>824</v>
      </c>
      <c r="AH859" s="62">
        <f t="shared" si="229"/>
        <v>0.04079999999999995</v>
      </c>
      <c r="AI859" s="62">
        <f t="shared" si="230"/>
        <v>0.9592</v>
      </c>
      <c r="AJ859" s="62">
        <f t="shared" si="231"/>
        <v>0.051022134417027784</v>
      </c>
      <c r="AK859" s="62">
        <f t="shared" si="232"/>
        <v>0.7989589225986529</v>
      </c>
      <c r="AL859" s="62">
        <f t="shared" si="233"/>
        <v>0.001041077401347179</v>
      </c>
      <c r="AM859" s="62">
        <f t="shared" si="238"/>
        <v>0.9592</v>
      </c>
      <c r="AN859" s="62">
        <f t="shared" si="239"/>
        <v>0.9592005649717663</v>
      </c>
      <c r="AO859" s="62">
        <f t="shared" si="234"/>
        <v>0.6592005649717663</v>
      </c>
      <c r="AP859" s="62">
        <f t="shared" si="240"/>
        <v>0.0010853596669608092</v>
      </c>
      <c r="AQ859" s="62">
        <f t="shared" si="241"/>
        <v>0.000715469565186921</v>
      </c>
      <c r="AR859" s="62">
        <f t="shared" si="242"/>
        <v>0.6592001767008236</v>
      </c>
      <c r="AS859" s="139">
        <f t="shared" si="235"/>
        <v>0.49050000000000005</v>
      </c>
      <c r="AT859" s="62">
        <f t="shared" si="243"/>
        <v>0.49121546956518697</v>
      </c>
      <c r="AU859" s="62">
        <f t="shared" si="244"/>
        <v>-0.0005331456678028139</v>
      </c>
      <c r="AV859" s="62">
        <f t="shared" si="245"/>
        <v>0.6586670310330208</v>
      </c>
      <c r="AW859" s="13">
        <f t="shared" si="237"/>
        <v>3.705897265436929</v>
      </c>
      <c r="AX859" s="98">
        <f t="shared" si="236"/>
        <v>1.6954558794113772</v>
      </c>
    </row>
    <row r="860" spans="32:50" ht="12.75">
      <c r="AF860" s="98"/>
      <c r="AG860" s="94">
        <v>825</v>
      </c>
      <c r="AH860" s="62">
        <f t="shared" si="229"/>
        <v>0.040000000000000036</v>
      </c>
      <c r="AI860" s="62">
        <f t="shared" si="230"/>
        <v>0.96</v>
      </c>
      <c r="AJ860" s="62">
        <f t="shared" si="231"/>
        <v>0.05002085680577006</v>
      </c>
      <c r="AK860" s="62">
        <f t="shared" si="232"/>
        <v>0.7989993742175272</v>
      </c>
      <c r="AL860" s="62">
        <f t="shared" si="233"/>
        <v>0.0010006257824728415</v>
      </c>
      <c r="AM860" s="62">
        <f t="shared" si="238"/>
        <v>0.96</v>
      </c>
      <c r="AN860" s="62">
        <f t="shared" si="239"/>
        <v>0.9600005214852524</v>
      </c>
      <c r="AO860" s="62">
        <f t="shared" si="234"/>
        <v>0.6600005214852525</v>
      </c>
      <c r="AP860" s="62">
        <f t="shared" si="240"/>
        <v>0.0010423181459414798</v>
      </c>
      <c r="AQ860" s="62">
        <f t="shared" si="241"/>
        <v>0.0006879303953105297</v>
      </c>
      <c r="AR860" s="62">
        <f t="shared" si="242"/>
        <v>0.660000162964053</v>
      </c>
      <c r="AS860" s="139">
        <f t="shared" si="235"/>
        <v>0.49050000000000005</v>
      </c>
      <c r="AT860" s="62">
        <f t="shared" si="243"/>
        <v>0.49118793039531056</v>
      </c>
      <c r="AU860" s="62">
        <f t="shared" si="244"/>
        <v>-0.000511974278326066</v>
      </c>
      <c r="AV860" s="62">
        <f t="shared" si="245"/>
        <v>0.6594881886857269</v>
      </c>
      <c r="AW860" s="13">
        <f t="shared" si="237"/>
        <v>3.7066612017132043</v>
      </c>
      <c r="AX860" s="98">
        <f t="shared" si="236"/>
        <v>1.695106448972332</v>
      </c>
    </row>
    <row r="861" spans="32:50" ht="12.75">
      <c r="AF861" s="98"/>
      <c r="AG861" s="94">
        <v>826</v>
      </c>
      <c r="AH861" s="62">
        <f t="shared" si="229"/>
        <v>0.0391999999999999</v>
      </c>
      <c r="AI861" s="62">
        <f t="shared" si="230"/>
        <v>0.9608000000000001</v>
      </c>
      <c r="AJ861" s="62">
        <f t="shared" si="231"/>
        <v>0.0490196293826376</v>
      </c>
      <c r="AK861" s="62">
        <f t="shared" si="232"/>
        <v>0.7990390228267954</v>
      </c>
      <c r="AL861" s="62">
        <f t="shared" si="233"/>
        <v>0.0009609771732046468</v>
      </c>
      <c r="AM861" s="62">
        <f t="shared" si="238"/>
        <v>0.9608000000000001</v>
      </c>
      <c r="AN861" s="62">
        <f t="shared" si="239"/>
        <v>0.9608004805770695</v>
      </c>
      <c r="AO861" s="62">
        <f t="shared" si="234"/>
        <v>0.6608004805770695</v>
      </c>
      <c r="AP861" s="62">
        <f t="shared" si="240"/>
        <v>0.0010001840682358103</v>
      </c>
      <c r="AQ861" s="62">
        <f t="shared" si="241"/>
        <v>0.0006609220027615166</v>
      </c>
      <c r="AR861" s="62">
        <f t="shared" si="242"/>
        <v>0.6608001500552132</v>
      </c>
      <c r="AS861" s="139">
        <f t="shared" si="235"/>
        <v>0.49050000000000005</v>
      </c>
      <c r="AT861" s="62">
        <f t="shared" si="243"/>
        <v>0.49116092200276157</v>
      </c>
      <c r="AU861" s="62">
        <f t="shared" si="244"/>
        <v>-0.0004912514929379702</v>
      </c>
      <c r="AV861" s="62">
        <f t="shared" si="245"/>
        <v>0.6603088985622753</v>
      </c>
      <c r="AW861" s="13">
        <f t="shared" si="237"/>
        <v>3.7074224517424947</v>
      </c>
      <c r="AX861" s="98">
        <f t="shared" si="236"/>
        <v>1.6947583904894568</v>
      </c>
    </row>
    <row r="862" spans="32:50" ht="12.75">
      <c r="AF862" s="98"/>
      <c r="AG862" s="94">
        <v>827</v>
      </c>
      <c r="AH862" s="62">
        <f t="shared" si="229"/>
        <v>0.03839999999999999</v>
      </c>
      <c r="AI862" s="62">
        <f t="shared" si="230"/>
        <v>0.9616</v>
      </c>
      <c r="AJ862" s="62">
        <f t="shared" si="231"/>
        <v>0.04801845113654716</v>
      </c>
      <c r="AK862" s="62">
        <f t="shared" si="232"/>
        <v>0.7990778685459885</v>
      </c>
      <c r="AL862" s="62">
        <f t="shared" si="233"/>
        <v>0.0009221314540115433</v>
      </c>
      <c r="AM862" s="62">
        <f t="shared" si="238"/>
        <v>0.9616</v>
      </c>
      <c r="AN862" s="62">
        <f t="shared" si="239"/>
        <v>0.9616004421413389</v>
      </c>
      <c r="AO862" s="62">
        <f t="shared" si="234"/>
        <v>0.6616004421413388</v>
      </c>
      <c r="AP862" s="62">
        <f t="shared" si="240"/>
        <v>0.0009589550450801815</v>
      </c>
      <c r="AQ862" s="62">
        <f t="shared" si="241"/>
        <v>0.0006344449845799893</v>
      </c>
      <c r="AR862" s="62">
        <f t="shared" si="242"/>
        <v>0.6616001379392061</v>
      </c>
      <c r="AS862" s="139">
        <f t="shared" si="235"/>
        <v>0.49050000000000005</v>
      </c>
      <c r="AT862" s="62">
        <f t="shared" si="243"/>
        <v>0.49113444498458003</v>
      </c>
      <c r="AU862" s="62">
        <f t="shared" si="244"/>
        <v>-0.0004709759981996496</v>
      </c>
      <c r="AV862" s="62">
        <f t="shared" si="245"/>
        <v>0.6611291619410065</v>
      </c>
      <c r="AW862" s="13">
        <f t="shared" si="237"/>
        <v>3.708181027074466</v>
      </c>
      <c r="AX862" s="98">
        <f t="shared" si="236"/>
        <v>1.6944116970839056</v>
      </c>
    </row>
    <row r="863" spans="32:50" ht="12.75">
      <c r="AF863" s="98"/>
      <c r="AG863" s="94">
        <v>828</v>
      </c>
      <c r="AH863" s="62">
        <f t="shared" si="229"/>
        <v>0.03760000000000008</v>
      </c>
      <c r="AI863" s="62">
        <f t="shared" si="230"/>
        <v>0.9623999999999999</v>
      </c>
      <c r="AJ863" s="62">
        <f t="shared" si="231"/>
        <v>0.047017321056860115</v>
      </c>
      <c r="AK863" s="62">
        <f t="shared" si="232"/>
        <v>0.7991159114921941</v>
      </c>
      <c r="AL863" s="62">
        <f t="shared" si="233"/>
        <v>0.000884088507805969</v>
      </c>
      <c r="AM863" s="62">
        <f t="shared" si="238"/>
        <v>0.9623999999999999</v>
      </c>
      <c r="AN863" s="62">
        <f t="shared" si="239"/>
        <v>0.962400406074566</v>
      </c>
      <c r="AO863" s="62">
        <f t="shared" si="234"/>
        <v>0.6624004060745661</v>
      </c>
      <c r="AP863" s="62">
        <f t="shared" si="240"/>
        <v>0.000918628698169305</v>
      </c>
      <c r="AQ863" s="62">
        <f t="shared" si="241"/>
        <v>0.0006084999371157347</v>
      </c>
      <c r="AR863" s="62">
        <f t="shared" si="242"/>
        <v>0.6624001265817938</v>
      </c>
      <c r="AS863" s="139">
        <f t="shared" si="235"/>
        <v>0.49050000000000005</v>
      </c>
      <c r="AT863" s="62">
        <f t="shared" si="243"/>
        <v>0.4911084999371158</v>
      </c>
      <c r="AU863" s="62">
        <f t="shared" si="244"/>
        <v>-0.00045114648886142197</v>
      </c>
      <c r="AV863" s="62">
        <f t="shared" si="245"/>
        <v>0.6619489800929323</v>
      </c>
      <c r="AW863" s="13">
        <f t="shared" si="237"/>
        <v>3.7089369391901057</v>
      </c>
      <c r="AX863" s="98">
        <f t="shared" si="236"/>
        <v>1.6940663619240721</v>
      </c>
    </row>
    <row r="864" spans="32:50" ht="12.75">
      <c r="AF864" s="98"/>
      <c r="AG864" s="94">
        <v>829</v>
      </c>
      <c r="AH864" s="62">
        <f t="shared" si="229"/>
        <v>0.036799999999999944</v>
      </c>
      <c r="AI864" s="62">
        <f t="shared" si="230"/>
        <v>0.9632000000000001</v>
      </c>
      <c r="AJ864" s="62">
        <f t="shared" si="231"/>
        <v>0.04601623813337401</v>
      </c>
      <c r="AK864" s="62">
        <f t="shared" si="232"/>
        <v>0.7991531517800579</v>
      </c>
      <c r="AL864" s="62">
        <f t="shared" si="233"/>
        <v>0.0008468482199421867</v>
      </c>
      <c r="AM864" s="62">
        <f t="shared" si="238"/>
        <v>0.9632000000000001</v>
      </c>
      <c r="AN864" s="62">
        <f t="shared" si="239"/>
        <v>0.9632003722756276</v>
      </c>
      <c r="AO864" s="62">
        <f t="shared" si="234"/>
        <v>0.6632003722756277</v>
      </c>
      <c r="AP864" s="62">
        <f t="shared" si="240"/>
        <v>0.0008792026596121003</v>
      </c>
      <c r="AQ864" s="62">
        <f t="shared" si="241"/>
        <v>0.0005830874560396203</v>
      </c>
      <c r="AR864" s="62">
        <f t="shared" si="242"/>
        <v>0.66320011594959</v>
      </c>
      <c r="AS864" s="139">
        <f t="shared" si="235"/>
        <v>0.49050000000000005</v>
      </c>
      <c r="AT864" s="62">
        <f t="shared" si="243"/>
        <v>0.4910830874560397</v>
      </c>
      <c r="AU864" s="62">
        <f t="shared" si="244"/>
        <v>-0.00043176166783208105</v>
      </c>
      <c r="AV864" s="62">
        <f t="shared" si="245"/>
        <v>0.662768354281758</v>
      </c>
      <c r="AW864" s="13">
        <f t="shared" si="237"/>
        <v>3.7096901995021563</v>
      </c>
      <c r="AX864" s="98">
        <f t="shared" si="236"/>
        <v>1.6937223782252209</v>
      </c>
    </row>
    <row r="865" spans="32:50" ht="12.75">
      <c r="AF865" s="98"/>
      <c r="AG865" s="94">
        <v>830</v>
      </c>
      <c r="AH865" s="62">
        <f t="shared" si="229"/>
        <v>0.03600000000000003</v>
      </c>
      <c r="AI865" s="62">
        <f t="shared" si="230"/>
        <v>0.964</v>
      </c>
      <c r="AJ865" s="62">
        <f t="shared" si="231"/>
        <v>0.045015201356314115</v>
      </c>
      <c r="AK865" s="62">
        <f t="shared" si="232"/>
        <v>0.7991895895217855</v>
      </c>
      <c r="AL865" s="62">
        <f t="shared" si="233"/>
        <v>0.0008104104782145072</v>
      </c>
      <c r="AM865" s="62">
        <f t="shared" si="238"/>
        <v>0.964</v>
      </c>
      <c r="AN865" s="62">
        <f t="shared" si="239"/>
        <v>0.9640003406457609</v>
      </c>
      <c r="AO865" s="62">
        <f t="shared" si="234"/>
        <v>0.6640003406457609</v>
      </c>
      <c r="AP865" s="62">
        <f t="shared" si="240"/>
        <v>0.0008406745718876452</v>
      </c>
      <c r="AQ865" s="62">
        <f t="shared" si="241"/>
        <v>0.0005582081363548666</v>
      </c>
      <c r="AR865" s="62">
        <f t="shared" si="242"/>
        <v>0.664000106010054</v>
      </c>
      <c r="AS865" s="139">
        <f t="shared" si="235"/>
        <v>0.49050000000000005</v>
      </c>
      <c r="AT865" s="62">
        <f t="shared" si="243"/>
        <v>0.4910582081363549</v>
      </c>
      <c r="AU865" s="62">
        <f t="shared" si="244"/>
        <v>-0.0004128202461482805</v>
      </c>
      <c r="AV865" s="62">
        <f t="shared" si="245"/>
        <v>0.6635872857639057</v>
      </c>
      <c r="AW865" s="13">
        <f t="shared" si="237"/>
        <v>3.710440819355559</v>
      </c>
      <c r="AX865" s="98">
        <f t="shared" si="236"/>
        <v>1.6933797392491141</v>
      </c>
    </row>
    <row r="866" spans="32:50" ht="12.75">
      <c r="AF866" s="98"/>
      <c r="AG866" s="94">
        <v>831</v>
      </c>
      <c r="AH866" s="62">
        <f t="shared" si="229"/>
        <v>0.0351999999999999</v>
      </c>
      <c r="AI866" s="62">
        <f t="shared" si="230"/>
        <v>0.9648000000000001</v>
      </c>
      <c r="AJ866" s="62">
        <f t="shared" si="231"/>
        <v>0.044014209716322285</v>
      </c>
      <c r="AK866" s="62">
        <f t="shared" si="232"/>
        <v>0.7992252248271448</v>
      </c>
      <c r="AL866" s="62">
        <f t="shared" si="233"/>
        <v>0.000774775172855291</v>
      </c>
      <c r="AM866" s="62">
        <f t="shared" si="238"/>
        <v>0.9648000000000001</v>
      </c>
      <c r="AN866" s="62">
        <f t="shared" si="239"/>
        <v>0.964800311088553</v>
      </c>
      <c r="AO866" s="62">
        <f t="shared" si="234"/>
        <v>0.664800311088553</v>
      </c>
      <c r="AP866" s="62">
        <f t="shared" si="240"/>
        <v>0.0008030420878010904</v>
      </c>
      <c r="AQ866" s="62">
        <f t="shared" si="241"/>
        <v>0.0005338625724081153</v>
      </c>
      <c r="AR866" s="62">
        <f t="shared" si="242"/>
        <v>0.6648000967314841</v>
      </c>
      <c r="AS866" s="139">
        <f t="shared" si="235"/>
        <v>0.49050000000000005</v>
      </c>
      <c r="AT866" s="62">
        <f t="shared" si="243"/>
        <v>0.49103386257240816</v>
      </c>
      <c r="AU866" s="62">
        <f t="shared" si="244"/>
        <v>-0.0003943209429439663</v>
      </c>
      <c r="AV866" s="62">
        <f t="shared" si="245"/>
        <v>0.6644057757885401</v>
      </c>
      <c r="AW866" s="13">
        <f t="shared" si="237"/>
        <v>3.711188810027887</v>
      </c>
      <c r="AX866" s="98">
        <f t="shared" si="236"/>
        <v>1.6930384383036476</v>
      </c>
    </row>
    <row r="867" spans="32:50" ht="12.75">
      <c r="AF867" s="98"/>
      <c r="AG867" s="94">
        <v>832</v>
      </c>
      <c r="AH867" s="62">
        <f t="shared" si="229"/>
        <v>0.034399999999999986</v>
      </c>
      <c r="AI867" s="62">
        <f t="shared" si="230"/>
        <v>0.9656</v>
      </c>
      <c r="AJ867" s="62">
        <f t="shared" si="231"/>
        <v>0.04301326220444992</v>
      </c>
      <c r="AK867" s="62">
        <f t="shared" si="232"/>
        <v>0.7992600578034662</v>
      </c>
      <c r="AL867" s="62">
        <f t="shared" si="233"/>
        <v>0.0007399421965338382</v>
      </c>
      <c r="AM867" s="62">
        <f t="shared" si="238"/>
        <v>0.9656</v>
      </c>
      <c r="AN867" s="62">
        <f t="shared" si="239"/>
        <v>0.9656002835099284</v>
      </c>
      <c r="AO867" s="62">
        <f t="shared" si="234"/>
        <v>0.6656002835099284</v>
      </c>
      <c r="AP867" s="62">
        <f t="shared" si="240"/>
        <v>0.0007663028704406845</v>
      </c>
      <c r="AQ867" s="62">
        <f t="shared" si="241"/>
        <v>0.0005100513579010541</v>
      </c>
      <c r="AR867" s="62">
        <f t="shared" si="242"/>
        <v>0.665600088083009</v>
      </c>
      <c r="AS867" s="139">
        <f t="shared" si="235"/>
        <v>0.49050000000000005</v>
      </c>
      <c r="AT867" s="62">
        <f t="shared" si="243"/>
        <v>0.4910100513579011</v>
      </c>
      <c r="AU867" s="62">
        <f t="shared" si="244"/>
        <v>-0.00037626248542042053</v>
      </c>
      <c r="AV867" s="62">
        <f t="shared" si="245"/>
        <v>0.6652238255975885</v>
      </c>
      <c r="AW867" s="13">
        <f t="shared" si="237"/>
        <v>3.7119341827297716</v>
      </c>
      <c r="AX867" s="98">
        <f t="shared" si="236"/>
        <v>1.6926984687424889</v>
      </c>
    </row>
    <row r="868" spans="32:50" ht="12.75">
      <c r="AF868" s="98"/>
      <c r="AG868" s="94">
        <v>833</v>
      </c>
      <c r="AH868" s="62">
        <f aca="true" t="shared" si="246" ref="AH868:AH931">$AC$38-AI868</f>
        <v>0.033600000000000074</v>
      </c>
      <c r="AI868" s="62">
        <f aca="true" t="shared" si="247" ref="AI868:AI931">$AC$45+AG868*$AI$33</f>
        <v>0.9663999999999999</v>
      </c>
      <c r="AJ868" s="62">
        <f aca="true" t="shared" si="248" ref="AJ868:AJ931">ASIN(AH868/$AC$53)</f>
        <v>0.042012357812146794</v>
      </c>
      <c r="AK868" s="62">
        <f aca="true" t="shared" si="249" ref="AK868:AK931">$AC$53*COS(AJ868)</f>
        <v>0.7992940885556455</v>
      </c>
      <c r="AL868" s="62">
        <f aca="true" t="shared" si="250" ref="AL868:AL931">$AC$53-AK868</f>
        <v>0.0007059114443545011</v>
      </c>
      <c r="AM868" s="62">
        <f t="shared" si="238"/>
        <v>0.9663999999999999</v>
      </c>
      <c r="AN868" s="62">
        <f t="shared" si="239"/>
        <v>0.9664002578181398</v>
      </c>
      <c r="AO868" s="62">
        <f aca="true" t="shared" si="251" ref="AO868:AO931">$AC$44*(AN868-$AC$45)</f>
        <v>0.6664002578181398</v>
      </c>
      <c r="AP868" s="62">
        <f t="shared" si="240"/>
        <v>0.0007304545931341813</v>
      </c>
      <c r="AQ868" s="62">
        <f t="shared" si="241"/>
        <v>0.0004867750859014569</v>
      </c>
      <c r="AR868" s="62">
        <f t="shared" si="242"/>
        <v>0.6664000800345833</v>
      </c>
      <c r="AS868" s="139">
        <f aca="true" t="shared" si="252" ref="AS868:AS931">$AC$40*$AC$37</f>
        <v>0.49050000000000005</v>
      </c>
      <c r="AT868" s="62">
        <f t="shared" si="243"/>
        <v>0.4909867750859015</v>
      </c>
      <c r="AU868" s="62">
        <f t="shared" si="244"/>
        <v>-0.00035864360881606724</v>
      </c>
      <c r="AV868" s="62">
        <f t="shared" si="245"/>
        <v>0.6660414364257672</v>
      </c>
      <c r="AW868" s="13">
        <f t="shared" si="237"/>
        <v>3.7126769486053384</v>
      </c>
      <c r="AX868" s="98">
        <f aca="true" t="shared" si="253" ref="AX868:AX931">2*PI()/AW868</f>
        <v>1.692359823964715</v>
      </c>
    </row>
    <row r="869" spans="32:50" ht="12.75">
      <c r="AF869" s="98"/>
      <c r="AG869" s="94">
        <v>834</v>
      </c>
      <c r="AH869" s="62">
        <f t="shared" si="246"/>
        <v>0.03279999999999994</v>
      </c>
      <c r="AI869" s="62">
        <f t="shared" si="247"/>
        <v>0.9672000000000001</v>
      </c>
      <c r="AJ869" s="62">
        <f t="shared" si="248"/>
        <v>0.041011495531252676</v>
      </c>
      <c r="AK869" s="62">
        <f t="shared" si="249"/>
        <v>0.799327317186145</v>
      </c>
      <c r="AL869" s="62">
        <f t="shared" si="250"/>
        <v>0.0006726828138550189</v>
      </c>
      <c r="AM869" s="62">
        <f t="shared" si="238"/>
        <v>0.9672000000000001</v>
      </c>
      <c r="AN869" s="62">
        <f t="shared" si="239"/>
        <v>0.967200233923756</v>
      </c>
      <c r="AO869" s="62">
        <f t="shared" si="251"/>
        <v>0.6672002339237559</v>
      </c>
      <c r="AP869" s="62">
        <f t="shared" si="240"/>
        <v>0.0006954949394056666</v>
      </c>
      <c r="AQ869" s="62">
        <f t="shared" si="241"/>
        <v>0.000464034348854323</v>
      </c>
      <c r="AR869" s="62">
        <f t="shared" si="242"/>
        <v>0.6672000725569788</v>
      </c>
      <c r="AS869" s="139">
        <f t="shared" si="252"/>
        <v>0.49050000000000005</v>
      </c>
      <c r="AT869" s="62">
        <f t="shared" si="243"/>
        <v>0.4909640343488544</v>
      </c>
      <c r="AU869" s="62">
        <f t="shared" si="244"/>
        <v>-0.0003414630563765503</v>
      </c>
      <c r="AV869" s="62">
        <f t="shared" si="245"/>
        <v>0.6668586095006023</v>
      </c>
      <c r="AW869" s="13">
        <f aca="true" t="shared" si="254" ref="AW869:AW932">SQRT(ABS(AV869/($AC$40*AI869)))</f>
        <v>3.713417118732622</v>
      </c>
      <c r="AX869" s="98">
        <f t="shared" si="253"/>
        <v>1.6920224974144618</v>
      </c>
    </row>
    <row r="870" spans="32:50" ht="12.75">
      <c r="AF870" s="98"/>
      <c r="AG870" s="94">
        <v>835</v>
      </c>
      <c r="AH870" s="62">
        <f t="shared" si="246"/>
        <v>0.03200000000000003</v>
      </c>
      <c r="AI870" s="62">
        <f t="shared" si="247"/>
        <v>0.968</v>
      </c>
      <c r="AJ870" s="62">
        <f t="shared" si="248"/>
        <v>0.04001067435398896</v>
      </c>
      <c r="AK870" s="62">
        <f t="shared" si="249"/>
        <v>0.799359743794995</v>
      </c>
      <c r="AL870" s="62">
        <f t="shared" si="250"/>
        <v>0.0006402562050050742</v>
      </c>
      <c r="AM870" s="62">
        <f t="shared" si="238"/>
        <v>0.968</v>
      </c>
      <c r="AN870" s="62">
        <f t="shared" si="239"/>
        <v>0.9680002117396505</v>
      </c>
      <c r="AO870" s="62">
        <f t="shared" si="251"/>
        <v>0.6680002117396504</v>
      </c>
      <c r="AP870" s="62">
        <f t="shared" si="240"/>
        <v>0.0006614216029328053</v>
      </c>
      <c r="AQ870" s="62">
        <f t="shared" si="241"/>
        <v>0.00044182973859312</v>
      </c>
      <c r="AR870" s="62">
        <f t="shared" si="242"/>
        <v>0.668000065621778</v>
      </c>
      <c r="AS870" s="139">
        <f t="shared" si="252"/>
        <v>0.49050000000000005</v>
      </c>
      <c r="AT870" s="62">
        <f t="shared" si="243"/>
        <v>0.4909418297385932</v>
      </c>
      <c r="AU870" s="62">
        <f t="shared" si="244"/>
        <v>-0.0003247195793250815</v>
      </c>
      <c r="AV870" s="62">
        <f t="shared" si="245"/>
        <v>0.6676753460424529</v>
      </c>
      <c r="AW870" s="13">
        <f t="shared" si="254"/>
        <v>3.7141547041239926</v>
      </c>
      <c r="AX870" s="98">
        <f t="shared" si="253"/>
        <v>1.6916864825805678</v>
      </c>
    </row>
    <row r="871" spans="32:50" ht="12.75">
      <c r="AF871" s="98"/>
      <c r="AG871" s="94">
        <v>836</v>
      </c>
      <c r="AH871" s="62">
        <f t="shared" si="246"/>
        <v>0.031199999999999894</v>
      </c>
      <c r="AI871" s="62">
        <f t="shared" si="247"/>
        <v>0.9688000000000001</v>
      </c>
      <c r="AJ871" s="62">
        <f t="shared" si="248"/>
        <v>0.03900989327294753</v>
      </c>
      <c r="AK871" s="62">
        <f t="shared" si="249"/>
        <v>0.7993913684797954</v>
      </c>
      <c r="AL871" s="62">
        <f t="shared" si="250"/>
        <v>0.0006086315202046277</v>
      </c>
      <c r="AM871" s="62">
        <f t="shared" si="238"/>
        <v>0.9688000000000001</v>
      </c>
      <c r="AN871" s="62">
        <f t="shared" si="239"/>
        <v>0.9688001911809925</v>
      </c>
      <c r="AO871" s="62">
        <f t="shared" si="251"/>
        <v>0.6688001911809924</v>
      </c>
      <c r="AP871" s="62">
        <f t="shared" si="240"/>
        <v>0.0006282322875040394</v>
      </c>
      <c r="AQ871" s="62">
        <f t="shared" si="241"/>
        <v>0.0004201618463508199</v>
      </c>
      <c r="AR871" s="62">
        <f t="shared" si="242"/>
        <v>0.6688000592013692</v>
      </c>
      <c r="AS871" s="139">
        <f t="shared" si="252"/>
        <v>0.49050000000000005</v>
      </c>
      <c r="AT871" s="62">
        <f t="shared" si="243"/>
        <v>0.49092016184635084</v>
      </c>
      <c r="AU871" s="62">
        <f t="shared" si="244"/>
        <v>-0.0003084119368328307</v>
      </c>
      <c r="AV871" s="62">
        <f t="shared" si="245"/>
        <v>0.6684916472645364</v>
      </c>
      <c r="AW871" s="13">
        <f t="shared" si="254"/>
        <v>3.7148897157265743</v>
      </c>
      <c r="AX871" s="98">
        <f t="shared" si="253"/>
        <v>1.6913517729962257</v>
      </c>
    </row>
    <row r="872" spans="32:50" ht="12.75">
      <c r="AF872" s="98"/>
      <c r="AG872" s="94">
        <v>837</v>
      </c>
      <c r="AH872" s="62">
        <f t="shared" si="246"/>
        <v>0.030399999999999983</v>
      </c>
      <c r="AI872" s="62">
        <f t="shared" si="247"/>
        <v>0.9696</v>
      </c>
      <c r="AJ872" s="62">
        <f t="shared" si="248"/>
        <v>0.03800915128108377</v>
      </c>
      <c r="AK872" s="62">
        <f t="shared" si="249"/>
        <v>0.7994221913357172</v>
      </c>
      <c r="AL872" s="62">
        <f t="shared" si="250"/>
        <v>0.0005778086642828084</v>
      </c>
      <c r="AM872" s="62">
        <f t="shared" si="238"/>
        <v>0.9696</v>
      </c>
      <c r="AN872" s="62">
        <f t="shared" si="239"/>
        <v>0.9696001721652345</v>
      </c>
      <c r="AO872" s="62">
        <f t="shared" si="251"/>
        <v>0.6696001721652345</v>
      </c>
      <c r="AP872" s="62">
        <f t="shared" si="240"/>
        <v>0.0005959247069765514</v>
      </c>
      <c r="AQ872" s="62">
        <f t="shared" si="241"/>
        <v>0.00039903126277126834</v>
      </c>
      <c r="AR872" s="62">
        <f t="shared" si="242"/>
        <v>0.6696000532689368</v>
      </c>
      <c r="AS872" s="139">
        <f t="shared" si="252"/>
        <v>0.49050000000000005</v>
      </c>
      <c r="AT872" s="62">
        <f t="shared" si="243"/>
        <v>0.4908990312627713</v>
      </c>
      <c r="AU872" s="62">
        <f t="shared" si="244"/>
        <v>-0.00029253889598975506</v>
      </c>
      <c r="AV872" s="62">
        <f t="shared" si="245"/>
        <v>0.669307514372947</v>
      </c>
      <c r="AW872" s="13">
        <f t="shared" si="254"/>
        <v>3.7156221644226566</v>
      </c>
      <c r="AX872" s="98">
        <f t="shared" si="253"/>
        <v>1.6910183622386386</v>
      </c>
    </row>
    <row r="873" spans="32:50" ht="12.75">
      <c r="AF873" s="98"/>
      <c r="AG873" s="94">
        <v>838</v>
      </c>
      <c r="AH873" s="62">
        <f t="shared" si="246"/>
        <v>0.02960000000000007</v>
      </c>
      <c r="AI873" s="62">
        <f t="shared" si="247"/>
        <v>0.9703999999999999</v>
      </c>
      <c r="AJ873" s="62">
        <f t="shared" si="248"/>
        <v>0.03700844737170551</v>
      </c>
      <c r="AK873" s="62">
        <f t="shared" si="249"/>
        <v>0.7994522124555039</v>
      </c>
      <c r="AL873" s="62">
        <f t="shared" si="250"/>
        <v>0.0005477875444961366</v>
      </c>
      <c r="AM873" s="62">
        <f t="shared" si="238"/>
        <v>0.9703999999999999</v>
      </c>
      <c r="AN873" s="62">
        <f t="shared" si="239"/>
        <v>0.9704001546121032</v>
      </c>
      <c r="AO873" s="62">
        <f t="shared" si="251"/>
        <v>0.6704001546121032</v>
      </c>
      <c r="AP873" s="62">
        <f t="shared" si="240"/>
        <v>0.0005644965852337189</v>
      </c>
      <c r="AQ873" s="62">
        <f t="shared" si="241"/>
        <v>0.0003784385779200432</v>
      </c>
      <c r="AR873" s="62">
        <f t="shared" si="242"/>
        <v>0.6704000477984579</v>
      </c>
      <c r="AS873" s="139">
        <f t="shared" si="252"/>
        <v>0.49050000000000005</v>
      </c>
      <c r="AT873" s="62">
        <f t="shared" si="243"/>
        <v>0.4908784385779201</v>
      </c>
      <c r="AU873" s="62">
        <f t="shared" si="244"/>
        <v>-0.0002770992317752437</v>
      </c>
      <c r="AV873" s="62">
        <f t="shared" si="245"/>
        <v>0.6701229485666826</v>
      </c>
      <c r="AW873" s="13">
        <f t="shared" si="254"/>
        <v>3.7163520610301073</v>
      </c>
      <c r="AX873" s="98">
        <f t="shared" si="253"/>
        <v>1.690686243928676</v>
      </c>
    </row>
    <row r="874" spans="32:50" ht="12.75">
      <c r="AF874" s="98"/>
      <c r="AG874" s="94">
        <v>839</v>
      </c>
      <c r="AH874" s="62">
        <f t="shared" si="246"/>
        <v>0.028799999999999937</v>
      </c>
      <c r="AI874" s="62">
        <f t="shared" si="247"/>
        <v>0.9712000000000001</v>
      </c>
      <c r="AJ874" s="62">
        <f t="shared" si="248"/>
        <v>0.0360077805384646</v>
      </c>
      <c r="AK874" s="62">
        <f t="shared" si="249"/>
        <v>0.7994814319294727</v>
      </c>
      <c r="AL874" s="62">
        <f t="shared" si="250"/>
        <v>0.0005185680705273032</v>
      </c>
      <c r="AM874" s="62">
        <f t="shared" si="238"/>
        <v>0.9712000000000001</v>
      </c>
      <c r="AN874" s="62">
        <f t="shared" si="239"/>
        <v>0.9712001384435877</v>
      </c>
      <c r="AO874" s="62">
        <f t="shared" si="251"/>
        <v>0.6712001384435877</v>
      </c>
      <c r="AP874" s="62">
        <f t="shared" si="240"/>
        <v>0.0005339456561433299</v>
      </c>
      <c r="AQ874" s="62">
        <f t="shared" si="241"/>
        <v>0.0003583843812956452</v>
      </c>
      <c r="AR874" s="62">
        <f t="shared" si="242"/>
        <v>0.6712000427646936</v>
      </c>
      <c r="AS874" s="139">
        <f t="shared" si="252"/>
        <v>0.49050000000000005</v>
      </c>
      <c r="AT874" s="62">
        <f t="shared" si="243"/>
        <v>0.4908583843812957</v>
      </c>
      <c r="AU874" s="62">
        <f t="shared" si="244"/>
        <v>-0.0002620917270291988</v>
      </c>
      <c r="AV874" s="62">
        <f t="shared" si="245"/>
        <v>0.6709379510376644</v>
      </c>
      <c r="AW874" s="13">
        <f t="shared" si="254"/>
        <v>3.7170794163027807</v>
      </c>
      <c r="AX874" s="98">
        <f t="shared" si="253"/>
        <v>1.6903554117305357</v>
      </c>
    </row>
    <row r="875" spans="32:50" ht="12.75">
      <c r="AF875" s="98"/>
      <c r="AG875" s="94">
        <v>840</v>
      </c>
      <c r="AH875" s="62">
        <f t="shared" si="246"/>
        <v>0.028000000000000025</v>
      </c>
      <c r="AI875" s="62">
        <f t="shared" si="247"/>
        <v>0.972</v>
      </c>
      <c r="AJ875" s="62">
        <f t="shared" si="248"/>
        <v>0.035007149775348675</v>
      </c>
      <c r="AK875" s="62">
        <f t="shared" si="249"/>
        <v>0.7995098498455163</v>
      </c>
      <c r="AL875" s="62">
        <f t="shared" si="250"/>
        <v>0.0004901501544837261</v>
      </c>
      <c r="AM875" s="62">
        <f t="shared" si="238"/>
        <v>0.972</v>
      </c>
      <c r="AN875" s="62">
        <f t="shared" si="239"/>
        <v>0.9720001235839293</v>
      </c>
      <c r="AO875" s="62">
        <f t="shared" si="251"/>
        <v>0.6720001235839292</v>
      </c>
      <c r="AP875" s="62">
        <f t="shared" si="240"/>
        <v>0.0005042696635157497</v>
      </c>
      <c r="AQ875" s="62">
        <f t="shared" si="241"/>
        <v>0.0003388692618404847</v>
      </c>
      <c r="AR875" s="62">
        <f t="shared" si="242"/>
        <v>0.6720000381431831</v>
      </c>
      <c r="AS875" s="139">
        <f t="shared" si="252"/>
        <v>0.49050000000000005</v>
      </c>
      <c r="AT875" s="62">
        <f t="shared" si="243"/>
        <v>0.4908388692618405</v>
      </c>
      <c r="AU875" s="62">
        <f t="shared" si="244"/>
        <v>-0.00024751517242315704</v>
      </c>
      <c r="AV875" s="62">
        <f t="shared" si="245"/>
        <v>0.6717525229707599</v>
      </c>
      <c r="AW875" s="13">
        <f t="shared" si="254"/>
        <v>3.717804240930922</v>
      </c>
      <c r="AX875" s="98">
        <f t="shared" si="253"/>
        <v>1.6900258593514068</v>
      </c>
    </row>
    <row r="876" spans="32:50" ht="12.75">
      <c r="AF876" s="98"/>
      <c r="AG876" s="94">
        <v>841</v>
      </c>
      <c r="AH876" s="62">
        <f t="shared" si="246"/>
        <v>0.02719999999999989</v>
      </c>
      <c r="AI876" s="62">
        <f t="shared" si="247"/>
        <v>0.9728000000000001</v>
      </c>
      <c r="AJ876" s="62">
        <f t="shared" si="248"/>
        <v>0.03400655407666996</v>
      </c>
      <c r="AK876" s="62">
        <f t="shared" si="249"/>
        <v>0.7995374662891039</v>
      </c>
      <c r="AL876" s="62">
        <f t="shared" si="250"/>
        <v>0.00046253371089610695</v>
      </c>
      <c r="AM876" s="62">
        <f t="shared" si="238"/>
        <v>0.9728000000000001</v>
      </c>
      <c r="AN876" s="62">
        <f t="shared" si="239"/>
        <v>0.9728001099596124</v>
      </c>
      <c r="AO876" s="62">
        <f t="shared" si="251"/>
        <v>0.6728001099596124</v>
      </c>
      <c r="AP876" s="62">
        <f t="shared" si="240"/>
        <v>0.0004754663610622697</v>
      </c>
      <c r="AQ876" s="62">
        <f t="shared" si="241"/>
        <v>0.0003198938079518187</v>
      </c>
      <c r="AR876" s="62">
        <f t="shared" si="242"/>
        <v>0.6728000339102385</v>
      </c>
      <c r="AS876" s="139">
        <f t="shared" si="252"/>
        <v>0.49050000000000005</v>
      </c>
      <c r="AT876" s="62">
        <f t="shared" si="243"/>
        <v>0.4908198938079519</v>
      </c>
      <c r="AU876" s="62">
        <f t="shared" si="244"/>
        <v>-0.00023336836643156366</v>
      </c>
      <c r="AV876" s="62">
        <f t="shared" si="245"/>
        <v>0.6725666655438068</v>
      </c>
      <c r="AW876" s="13">
        <f t="shared" si="254"/>
        <v>3.7185265455415726</v>
      </c>
      <c r="AX876" s="98">
        <f t="shared" si="253"/>
        <v>1.6896975805411367</v>
      </c>
    </row>
    <row r="877" spans="32:50" ht="12.75">
      <c r="AF877" s="98"/>
      <c r="AG877" s="94">
        <v>842</v>
      </c>
      <c r="AH877" s="62">
        <f t="shared" si="246"/>
        <v>0.02639999999999998</v>
      </c>
      <c r="AI877" s="62">
        <f t="shared" si="247"/>
        <v>0.9736</v>
      </c>
      <c r="AJ877" s="62">
        <f t="shared" si="248"/>
        <v>0.03300599243705847</v>
      </c>
      <c r="AK877" s="62">
        <f t="shared" si="249"/>
        <v>0.7995642813432826</v>
      </c>
      <c r="AL877" s="62">
        <f t="shared" si="250"/>
        <v>0.00043571865671743204</v>
      </c>
      <c r="AM877" s="62">
        <f t="shared" si="238"/>
        <v>0.9736</v>
      </c>
      <c r="AN877" s="62">
        <f t="shared" si="239"/>
        <v>0.9736000974993521</v>
      </c>
      <c r="AO877" s="62">
        <f t="shared" si="251"/>
        <v>0.6736000974993521</v>
      </c>
      <c r="AP877" s="62">
        <f t="shared" si="240"/>
        <v>0.0004475335123540953</v>
      </c>
      <c r="AQ877" s="62">
        <f t="shared" si="241"/>
        <v>0.0003014586074929438</v>
      </c>
      <c r="AR877" s="62">
        <f t="shared" si="242"/>
        <v>0.6736000300429362</v>
      </c>
      <c r="AS877" s="139">
        <f t="shared" si="252"/>
        <v>0.49050000000000005</v>
      </c>
      <c r="AT877" s="62">
        <f t="shared" si="243"/>
        <v>0.49080145860749297</v>
      </c>
      <c r="AU877" s="62">
        <f t="shared" si="244"/>
        <v>-0.00021965011530342355</v>
      </c>
      <c r="AV877" s="62">
        <f t="shared" si="245"/>
        <v>0.6733803799276328</v>
      </c>
      <c r="AW877" s="13">
        <f t="shared" si="254"/>
        <v>3.7192463406989655</v>
      </c>
      <c r="AX877" s="98">
        <f t="shared" si="253"/>
        <v>1.6893705690919023</v>
      </c>
    </row>
    <row r="878" spans="32:50" ht="12.75">
      <c r="AF878" s="98"/>
      <c r="AG878" s="94">
        <v>843</v>
      </c>
      <c r="AH878" s="62">
        <f t="shared" si="246"/>
        <v>0.025600000000000067</v>
      </c>
      <c r="AI878" s="62">
        <f t="shared" si="247"/>
        <v>0.9743999999999999</v>
      </c>
      <c r="AJ878" s="62">
        <f t="shared" si="248"/>
        <v>0.032005463851450804</v>
      </c>
      <c r="AK878" s="62">
        <f t="shared" si="249"/>
        <v>0.7995902950886786</v>
      </c>
      <c r="AL878" s="62">
        <f t="shared" si="250"/>
        <v>0.00040970491132141795</v>
      </c>
      <c r="AM878" s="62">
        <f t="shared" si="238"/>
        <v>0.9743999999999999</v>
      </c>
      <c r="AN878" s="62">
        <f t="shared" si="239"/>
        <v>0.974400086134086</v>
      </c>
      <c r="AO878" s="62">
        <f t="shared" si="251"/>
        <v>0.674400086134086</v>
      </c>
      <c r="AP878" s="62">
        <f t="shared" si="240"/>
        <v>0.0004204688907809411</v>
      </c>
      <c r="AQ878" s="62">
        <f t="shared" si="241"/>
        <v>0.0002835642478039563</v>
      </c>
      <c r="AR878" s="62">
        <f t="shared" si="242"/>
        <v>0.6744000265191127</v>
      </c>
      <c r="AS878" s="139">
        <f t="shared" si="252"/>
        <v>0.49050000000000005</v>
      </c>
      <c r="AT878" s="62">
        <f t="shared" si="243"/>
        <v>0.490783564247804</v>
      </c>
      <c r="AU878" s="62">
        <f t="shared" si="244"/>
        <v>-0.00020635923303382185</v>
      </c>
      <c r="AV878" s="62">
        <f t="shared" si="245"/>
        <v>0.6741936672860789</v>
      </c>
      <c r="AW878" s="13">
        <f t="shared" si="254"/>
        <v>3.719963636904921</v>
      </c>
      <c r="AX878" s="98">
        <f t="shared" si="253"/>
        <v>1.6890448188378833</v>
      </c>
    </row>
    <row r="879" spans="32:50" ht="12.75">
      <c r="AF879" s="98"/>
      <c r="AG879" s="94">
        <v>844</v>
      </c>
      <c r="AH879" s="62">
        <f t="shared" si="246"/>
        <v>0.024799999999999933</v>
      </c>
      <c r="AI879" s="62">
        <f t="shared" si="247"/>
        <v>0.9752000000000001</v>
      </c>
      <c r="AJ879" s="62">
        <f t="shared" si="248"/>
        <v>0.031004967315081955</v>
      </c>
      <c r="AK879" s="62">
        <f t="shared" si="249"/>
        <v>0.7996155076034982</v>
      </c>
      <c r="AL879" s="62">
        <f t="shared" si="250"/>
        <v>0.0003844923965018454</v>
      </c>
      <c r="AM879" s="62">
        <f t="shared" si="238"/>
        <v>0.9752000000000001</v>
      </c>
      <c r="AN879" s="62">
        <f t="shared" si="239"/>
        <v>0.9752000757969633</v>
      </c>
      <c r="AO879" s="62">
        <f t="shared" si="251"/>
        <v>0.6752000757969634</v>
      </c>
      <c r="AP879" s="62">
        <f t="shared" si="240"/>
        <v>0.000394270279510718</v>
      </c>
      <c r="AQ879" s="62">
        <f t="shared" si="241"/>
        <v>0.00026621131571307713</v>
      </c>
      <c r="AR879" s="62">
        <f t="shared" si="242"/>
        <v>0.6752000233173578</v>
      </c>
      <c r="AS879" s="139">
        <f t="shared" si="252"/>
        <v>0.49050000000000005</v>
      </c>
      <c r="AT879" s="62">
        <f t="shared" si="243"/>
        <v>0.49076621131571313</v>
      </c>
      <c r="AU879" s="62">
        <f t="shared" si="244"/>
        <v>-0.0001934945413360435</v>
      </c>
      <c r="AV879" s="62">
        <f t="shared" si="245"/>
        <v>0.6750065287760219</v>
      </c>
      <c r="AW879" s="13">
        <f t="shared" si="254"/>
        <v>3.720678444599244</v>
      </c>
      <c r="AX879" s="98">
        <f t="shared" si="253"/>
        <v>1.688720323654938</v>
      </c>
    </row>
    <row r="880" spans="32:50" ht="12.75">
      <c r="AF880" s="98"/>
      <c r="AG880" s="94">
        <v>845</v>
      </c>
      <c r="AH880" s="62">
        <f t="shared" si="246"/>
        <v>0.02400000000000002</v>
      </c>
      <c r="AI880" s="62">
        <f t="shared" si="247"/>
        <v>0.976</v>
      </c>
      <c r="AJ880" s="62">
        <f t="shared" si="248"/>
        <v>0.030004501823476967</v>
      </c>
      <c r="AK880" s="62">
        <f t="shared" si="249"/>
        <v>0.7996399189635295</v>
      </c>
      <c r="AL880" s="62">
        <f t="shared" si="250"/>
        <v>0.0003600810364705609</v>
      </c>
      <c r="AM880" s="62">
        <f t="shared" si="238"/>
        <v>0.976</v>
      </c>
      <c r="AN880" s="62">
        <f t="shared" si="239"/>
        <v>0.9760000664233343</v>
      </c>
      <c r="AO880" s="62">
        <f t="shared" si="251"/>
        <v>0.6760000664233343</v>
      </c>
      <c r="AP880" s="62">
        <f t="shared" si="240"/>
        <v>0.00036893547144803093</v>
      </c>
      <c r="AQ880" s="62">
        <f t="shared" si="241"/>
        <v>0.00024940039754700437</v>
      </c>
      <c r="AR880" s="62">
        <f t="shared" si="242"/>
        <v>0.6760000204170071</v>
      </c>
      <c r="AS880" s="139">
        <f t="shared" si="252"/>
        <v>0.49050000000000005</v>
      </c>
      <c r="AT880" s="62">
        <f t="shared" si="243"/>
        <v>0.49074940039754705</v>
      </c>
      <c r="AU880" s="62">
        <f t="shared" si="244"/>
        <v>-0.00018105486961317115</v>
      </c>
      <c r="AV880" s="62">
        <f t="shared" si="245"/>
        <v>0.675818965547394</v>
      </c>
      <c r="AW880" s="13">
        <f t="shared" si="254"/>
        <v>3.721390774160109</v>
      </c>
      <c r="AX880" s="98">
        <f t="shared" si="253"/>
        <v>1.6883970774602826</v>
      </c>
    </row>
    <row r="881" spans="32:50" ht="12.75">
      <c r="AF881" s="98"/>
      <c r="AG881" s="94">
        <v>846</v>
      </c>
      <c r="AH881" s="62">
        <f t="shared" si="246"/>
        <v>0.023199999999999887</v>
      </c>
      <c r="AI881" s="62">
        <f t="shared" si="247"/>
        <v>0.9768000000000001</v>
      </c>
      <c r="AJ881" s="62">
        <f t="shared" si="248"/>
        <v>0.02900406637243989</v>
      </c>
      <c r="AK881" s="62">
        <f t="shared" si="249"/>
        <v>0.7996635292421432</v>
      </c>
      <c r="AL881" s="62">
        <f t="shared" si="250"/>
        <v>0.00033647075785681047</v>
      </c>
      <c r="AM881" s="62">
        <f t="shared" si="238"/>
        <v>0.9768000000000001</v>
      </c>
      <c r="AN881" s="62">
        <f t="shared" si="239"/>
        <v>0.9768000579507411</v>
      </c>
      <c r="AO881" s="62">
        <f t="shared" si="251"/>
        <v>0.6768000579507412</v>
      </c>
      <c r="AP881" s="62">
        <f t="shared" si="240"/>
        <v>0.00034446226919422054</v>
      </c>
      <c r="AQ881" s="62">
        <f t="shared" si="241"/>
        <v>0.00023313207914214002</v>
      </c>
      <c r="AR881" s="62">
        <f t="shared" si="242"/>
        <v>0.6768000177981383</v>
      </c>
      <c r="AS881" s="139">
        <f t="shared" si="252"/>
        <v>0.49050000000000005</v>
      </c>
      <c r="AT881" s="62">
        <f t="shared" si="243"/>
        <v>0.4907331320791422</v>
      </c>
      <c r="AU881" s="62">
        <f t="shared" si="244"/>
        <v>-0.0001690390549305029</v>
      </c>
      <c r="AV881" s="62">
        <f t="shared" si="245"/>
        <v>0.6766309787432078</v>
      </c>
      <c r="AW881" s="13">
        <f t="shared" si="254"/>
        <v>3.722100635904451</v>
      </c>
      <c r="AX881" s="98">
        <f t="shared" si="253"/>
        <v>1.688075074212174</v>
      </c>
    </row>
    <row r="882" spans="32:50" ht="12.75">
      <c r="AF882" s="98"/>
      <c r="AG882" s="94">
        <v>847</v>
      </c>
      <c r="AH882" s="62">
        <f t="shared" si="246"/>
        <v>0.022399999999999975</v>
      </c>
      <c r="AI882" s="62">
        <f t="shared" si="247"/>
        <v>0.9776</v>
      </c>
      <c r="AJ882" s="62">
        <f t="shared" si="248"/>
        <v>0.028003659958046923</v>
      </c>
      <c r="AK882" s="62">
        <f t="shared" si="249"/>
        <v>0.7996863385102937</v>
      </c>
      <c r="AL882" s="62">
        <f t="shared" si="250"/>
        <v>0.00031366148970635166</v>
      </c>
      <c r="AM882" s="62">
        <f t="shared" si="238"/>
        <v>0.9776</v>
      </c>
      <c r="AN882" s="62">
        <f t="shared" si="239"/>
        <v>0.9776000503189073</v>
      </c>
      <c r="AO882" s="62">
        <f t="shared" si="251"/>
        <v>0.6776000503189072</v>
      </c>
      <c r="AP882" s="62">
        <f t="shared" si="240"/>
        <v>0.00032084848500735295</v>
      </c>
      <c r="AQ882" s="62">
        <f t="shared" si="241"/>
        <v>0.00021740694585561308</v>
      </c>
      <c r="AR882" s="62">
        <f t="shared" si="242"/>
        <v>0.6776000154415623</v>
      </c>
      <c r="AS882" s="139">
        <f t="shared" si="252"/>
        <v>0.49050000000000005</v>
      </c>
      <c r="AT882" s="62">
        <f t="shared" si="243"/>
        <v>0.49071740694585564</v>
      </c>
      <c r="AU882" s="62">
        <f t="shared" si="244"/>
        <v>-0.00015744594198800643</v>
      </c>
      <c r="AV882" s="62">
        <f t="shared" si="245"/>
        <v>0.6774425694995744</v>
      </c>
      <c r="AW882" s="13">
        <f t="shared" si="254"/>
        <v>3.722808040088348</v>
      </c>
      <c r="AX882" s="98">
        <f t="shared" si="253"/>
        <v>1.6877543079095951</v>
      </c>
    </row>
    <row r="883" spans="32:50" ht="12.75">
      <c r="AF883" s="98"/>
      <c r="AG883" s="94">
        <v>848</v>
      </c>
      <c r="AH883" s="62">
        <f t="shared" si="246"/>
        <v>0.021600000000000064</v>
      </c>
      <c r="AI883" s="62">
        <f t="shared" si="247"/>
        <v>0.9783999999999999</v>
      </c>
      <c r="AJ883" s="62">
        <f t="shared" si="248"/>
        <v>0.027003281576635313</v>
      </c>
      <c r="AK883" s="62">
        <f t="shared" si="249"/>
        <v>0.7997083468365203</v>
      </c>
      <c r="AL883" s="62">
        <f t="shared" si="250"/>
        <v>0.0002916531634797881</v>
      </c>
      <c r="AM883" s="62">
        <f t="shared" si="238"/>
        <v>0.9783999999999999</v>
      </c>
      <c r="AN883" s="62">
        <f t="shared" si="239"/>
        <v>0.9784000434697291</v>
      </c>
      <c r="AO883" s="62">
        <f t="shared" si="251"/>
        <v>0.678400043469729</v>
      </c>
      <c r="AP883" s="62">
        <f t="shared" si="240"/>
        <v>0.00029809194076158783</v>
      </c>
      <c r="AQ883" s="62">
        <f t="shared" si="241"/>
        <v>0.00020222558257571642</v>
      </c>
      <c r="AR883" s="62">
        <f t="shared" si="242"/>
        <v>0.6784000133288206</v>
      </c>
      <c r="AS883" s="139">
        <f t="shared" si="252"/>
        <v>0.49050000000000005</v>
      </c>
      <c r="AT883" s="62">
        <f t="shared" si="243"/>
        <v>0.49070222558257576</v>
      </c>
      <c r="AU883" s="62">
        <f t="shared" si="244"/>
        <v>-0.00014627438309252946</v>
      </c>
      <c r="AV883" s="62">
        <f t="shared" si="245"/>
        <v>0.678253738945728</v>
      </c>
      <c r="AW883" s="13">
        <f t="shared" si="254"/>
        <v>3.723512996907403</v>
      </c>
      <c r="AX883" s="98">
        <f t="shared" si="253"/>
        <v>1.6874347725919427</v>
      </c>
    </row>
    <row r="884" spans="32:50" ht="12.75">
      <c r="AF884" s="98"/>
      <c r="AG884" s="94">
        <v>849</v>
      </c>
      <c r="AH884" s="62">
        <f t="shared" si="246"/>
        <v>0.02079999999999993</v>
      </c>
      <c r="AI884" s="62">
        <f t="shared" si="247"/>
        <v>0.9792000000000001</v>
      </c>
      <c r="AJ884" s="62">
        <f t="shared" si="248"/>
        <v>0.026002930224795173</v>
      </c>
      <c r="AK884" s="62">
        <f t="shared" si="249"/>
        <v>0.7997295542869477</v>
      </c>
      <c r="AL884" s="62">
        <f t="shared" si="250"/>
        <v>0.00027044571305234744</v>
      </c>
      <c r="AM884" s="62">
        <f t="shared" si="238"/>
        <v>0.9792000000000001</v>
      </c>
      <c r="AN884" s="62">
        <f t="shared" si="239"/>
        <v>0.9792000373472644</v>
      </c>
      <c r="AO884" s="62">
        <f t="shared" si="251"/>
        <v>0.6792000373472644</v>
      </c>
      <c r="AP884" s="62">
        <f t="shared" si="240"/>
        <v>0.00027619046790819905</v>
      </c>
      <c r="AQ884" s="62">
        <f t="shared" si="241"/>
        <v>0.00018758857373329441</v>
      </c>
      <c r="AR884" s="62">
        <f t="shared" si="242"/>
        <v>0.6792000114421763</v>
      </c>
      <c r="AS884" s="139">
        <f t="shared" si="252"/>
        <v>0.49050000000000005</v>
      </c>
      <c r="AT884" s="62">
        <f t="shared" si="243"/>
        <v>0.49068758857373335</v>
      </c>
      <c r="AU884" s="62">
        <f t="shared" si="244"/>
        <v>-0.00013552323813088255</v>
      </c>
      <c r="AV884" s="62">
        <f t="shared" si="245"/>
        <v>0.6790644882040454</v>
      </c>
      <c r="AW884" s="13">
        <f t="shared" si="254"/>
        <v>3.724215516497121</v>
      </c>
      <c r="AX884" s="98">
        <f t="shared" si="253"/>
        <v>1.6871164623387185</v>
      </c>
    </row>
    <row r="885" spans="32:50" ht="12.75">
      <c r="AF885" s="98"/>
      <c r="AG885" s="94">
        <v>850</v>
      </c>
      <c r="AH885" s="62">
        <f t="shared" si="246"/>
        <v>0.020000000000000018</v>
      </c>
      <c r="AI885" s="62">
        <f t="shared" si="247"/>
        <v>0.98</v>
      </c>
      <c r="AJ885" s="62">
        <f t="shared" si="248"/>
        <v>0.02500260489936116</v>
      </c>
      <c r="AK885" s="62">
        <f t="shared" si="249"/>
        <v>0.7997499609252883</v>
      </c>
      <c r="AL885" s="62">
        <f t="shared" si="250"/>
        <v>0.000250039074711772</v>
      </c>
      <c r="AM885" s="62">
        <f t="shared" si="238"/>
        <v>0.98</v>
      </c>
      <c r="AN885" s="62">
        <f t="shared" si="239"/>
        <v>0.9800000318977233</v>
      </c>
      <c r="AO885" s="62">
        <f t="shared" si="251"/>
        <v>0.6800000318977233</v>
      </c>
      <c r="AP885" s="62">
        <f t="shared" si="240"/>
        <v>0.00025514190743483806</v>
      </c>
      <c r="AQ885" s="62">
        <f t="shared" si="241"/>
        <v>0.00017349650331177416</v>
      </c>
      <c r="AR885" s="62">
        <f t="shared" si="242"/>
        <v>0.6800000097646087</v>
      </c>
      <c r="AS885" s="139">
        <f t="shared" si="252"/>
        <v>0.49050000000000005</v>
      </c>
      <c r="AT885" s="62">
        <f t="shared" si="243"/>
        <v>0.4906734965033118</v>
      </c>
      <c r="AU885" s="62">
        <f t="shared" si="244"/>
        <v>-0.00012519137454212038</v>
      </c>
      <c r="AV885" s="62">
        <f t="shared" si="245"/>
        <v>0.6798748183900666</v>
      </c>
      <c r="AW885" s="13">
        <f t="shared" si="254"/>
        <v>3.7249156089332853</v>
      </c>
      <c r="AX885" s="98">
        <f t="shared" si="253"/>
        <v>1.6867993712692244</v>
      </c>
    </row>
    <row r="886" spans="32:50" ht="12.75">
      <c r="AF886" s="98"/>
      <c r="AG886" s="94">
        <v>851</v>
      </c>
      <c r="AH886" s="62">
        <f t="shared" si="246"/>
        <v>0.019199999999999884</v>
      </c>
      <c r="AI886" s="62">
        <f t="shared" si="247"/>
        <v>0.9808000000000001</v>
      </c>
      <c r="AJ886" s="62">
        <f t="shared" si="248"/>
        <v>0.024002304597401488</v>
      </c>
      <c r="AK886" s="62">
        <f t="shared" si="249"/>
        <v>0.7997695668128415</v>
      </c>
      <c r="AL886" s="62">
        <f t="shared" si="250"/>
        <v>0.00023043318715854078</v>
      </c>
      <c r="AM886" s="62">
        <f t="shared" si="238"/>
        <v>0.9808000000000001</v>
      </c>
      <c r="AN886" s="62">
        <f t="shared" si="239"/>
        <v>0.9808000270694602</v>
      </c>
      <c r="AO886" s="62">
        <f t="shared" si="251"/>
        <v>0.6808000270694603</v>
      </c>
      <c r="AP886" s="62">
        <f t="shared" si="240"/>
        <v>0.00023494410982735243</v>
      </c>
      <c r="AQ886" s="62">
        <f t="shared" si="241"/>
        <v>0.00015994995485876592</v>
      </c>
      <c r="AR886" s="62">
        <f t="shared" si="242"/>
        <v>0.6808000082798104</v>
      </c>
      <c r="AS886" s="139">
        <f t="shared" si="252"/>
        <v>0.49050000000000005</v>
      </c>
      <c r="AT886" s="62">
        <f t="shared" si="243"/>
        <v>0.4906599499548588</v>
      </c>
      <c r="AU886" s="62">
        <f t="shared" si="244"/>
        <v>-0.00011527766729113806</v>
      </c>
      <c r="AV886" s="62">
        <f t="shared" si="245"/>
        <v>0.6806847306125192</v>
      </c>
      <c r="AW886" s="13">
        <f t="shared" si="254"/>
        <v>3.7256132842323333</v>
      </c>
      <c r="AX886" s="98">
        <f t="shared" si="253"/>
        <v>1.6864834935422568</v>
      </c>
    </row>
    <row r="887" spans="32:50" ht="12.75">
      <c r="AF887" s="98"/>
      <c r="AG887" s="94">
        <v>852</v>
      </c>
      <c r="AH887" s="62">
        <f t="shared" si="246"/>
        <v>0.018399999999999972</v>
      </c>
      <c r="AI887" s="62">
        <f t="shared" si="247"/>
        <v>0.9816</v>
      </c>
      <c r="AJ887" s="62">
        <f t="shared" si="248"/>
        <v>0.02300202831621108</v>
      </c>
      <c r="AK887" s="62">
        <f t="shared" si="249"/>
        <v>0.7997883720084958</v>
      </c>
      <c r="AL887" s="62">
        <f t="shared" si="250"/>
        <v>0.00021162799150420408</v>
      </c>
      <c r="AM887" s="62">
        <f t="shared" si="238"/>
        <v>0.9816</v>
      </c>
      <c r="AN887" s="62">
        <f t="shared" si="239"/>
        <v>0.9816000228129617</v>
      </c>
      <c r="AO887" s="62">
        <f t="shared" si="251"/>
        <v>0.6816000228129617</v>
      </c>
      <c r="AP887" s="62">
        <f t="shared" si="240"/>
        <v>0.00021559493502984725</v>
      </c>
      <c r="AQ887" s="62">
        <f t="shared" si="241"/>
        <v>0.0001469495114963052</v>
      </c>
      <c r="AR887" s="62">
        <f t="shared" si="242"/>
        <v>0.6816000069721765</v>
      </c>
      <c r="AS887" s="139">
        <f t="shared" si="252"/>
        <v>0.49050000000000005</v>
      </c>
      <c r="AT887" s="62">
        <f t="shared" si="243"/>
        <v>0.49064694951149634</v>
      </c>
      <c r="AU887" s="62">
        <f t="shared" si="244"/>
        <v>-0.00010578099884146555</v>
      </c>
      <c r="AV887" s="62">
        <f t="shared" si="245"/>
        <v>0.681494225973335</v>
      </c>
      <c r="AW887" s="13">
        <f t="shared" si="254"/>
        <v>3.7263085523517185</v>
      </c>
      <c r="AX887" s="98">
        <f t="shared" si="253"/>
        <v>1.6861688233558092</v>
      </c>
    </row>
    <row r="888" spans="32:50" ht="12.75">
      <c r="AF888" s="98"/>
      <c r="AG888" s="94">
        <v>853</v>
      </c>
      <c r="AH888" s="62">
        <f t="shared" si="246"/>
        <v>0.01760000000000006</v>
      </c>
      <c r="AI888" s="62">
        <f t="shared" si="247"/>
        <v>0.9823999999999999</v>
      </c>
      <c r="AJ888" s="62">
        <f t="shared" si="248"/>
        <v>0.022001775053300535</v>
      </c>
      <c r="AK888" s="62">
        <f t="shared" si="249"/>
        <v>0.7998063765687293</v>
      </c>
      <c r="AL888" s="62">
        <f t="shared" si="250"/>
        <v>0.00019362343127071746</v>
      </c>
      <c r="AM888" s="62">
        <f t="shared" si="238"/>
        <v>0.9823999999999999</v>
      </c>
      <c r="AN888" s="62">
        <f t="shared" si="239"/>
        <v>0.9824000190808392</v>
      </c>
      <c r="AO888" s="62">
        <f t="shared" si="251"/>
        <v>0.6824000190808392</v>
      </c>
      <c r="AP888" s="62">
        <f t="shared" si="240"/>
        <v>0.00019709225240593828</v>
      </c>
      <c r="AQ888" s="62">
        <f t="shared" si="241"/>
        <v>0.00013449575593174195</v>
      </c>
      <c r="AR888" s="62">
        <f t="shared" si="242"/>
        <v>0.6824000058268035</v>
      </c>
      <c r="AS888" s="139">
        <f t="shared" si="252"/>
        <v>0.49050000000000005</v>
      </c>
      <c r="AT888" s="62">
        <f t="shared" si="243"/>
        <v>0.49063449575593177</v>
      </c>
      <c r="AU888" s="62">
        <f t="shared" si="244"/>
        <v>-9.670025912870702E-05</v>
      </c>
      <c r="AV888" s="62">
        <f t="shared" si="245"/>
        <v>0.6823033055676748</v>
      </c>
      <c r="AW888" s="13">
        <f t="shared" si="254"/>
        <v>3.7270014231902886</v>
      </c>
      <c r="AX888" s="98">
        <f t="shared" si="253"/>
        <v>1.6858553549467714</v>
      </c>
    </row>
    <row r="889" spans="32:50" ht="12.75">
      <c r="AF889" s="98"/>
      <c r="AG889" s="94">
        <v>854</v>
      </c>
      <c r="AH889" s="62">
        <f t="shared" si="246"/>
        <v>0.016799999999999926</v>
      </c>
      <c r="AI889" s="62">
        <f t="shared" si="247"/>
        <v>0.9832000000000001</v>
      </c>
      <c r="AJ889" s="62">
        <f t="shared" si="248"/>
        <v>0.021001543806387916</v>
      </c>
      <c r="AK889" s="62">
        <f t="shared" si="249"/>
        <v>0.7998235805476105</v>
      </c>
      <c r="AL889" s="62">
        <f t="shared" si="250"/>
        <v>0.00017641945238955348</v>
      </c>
      <c r="AM889" s="62">
        <f t="shared" si="238"/>
        <v>0.9832000000000001</v>
      </c>
      <c r="AN889" s="62">
        <f t="shared" si="239"/>
        <v>0.9832000158278189</v>
      </c>
      <c r="AO889" s="62">
        <f t="shared" si="251"/>
        <v>0.6832000158278189</v>
      </c>
      <c r="AP889" s="62">
        <f t="shared" si="240"/>
        <v>0.0001794339406999473</v>
      </c>
      <c r="AQ889" s="62">
        <f t="shared" si="241"/>
        <v>0.00012258927046842686</v>
      </c>
      <c r="AR889" s="62">
        <f t="shared" si="242"/>
        <v>0.6832000048294808</v>
      </c>
      <c r="AS889" s="139">
        <f t="shared" si="252"/>
        <v>0.49050000000000005</v>
      </c>
      <c r="AT889" s="62">
        <f t="shared" si="243"/>
        <v>0.4906225892704685</v>
      </c>
      <c r="AU889" s="62">
        <f t="shared" si="244"/>
        <v>-8.803434553401226E-05</v>
      </c>
      <c r="AV889" s="62">
        <f t="shared" si="245"/>
        <v>0.6831119704839468</v>
      </c>
      <c r="AW889" s="13">
        <f t="shared" si="254"/>
        <v>3.727691906588638</v>
      </c>
      <c r="AX889" s="98">
        <f t="shared" si="253"/>
        <v>1.6855430825906381</v>
      </c>
    </row>
    <row r="890" spans="32:50" ht="12.75">
      <c r="AF890" s="98"/>
      <c r="AG890" s="94">
        <v>855</v>
      </c>
      <c r="AH890" s="62">
        <f t="shared" si="246"/>
        <v>0.016000000000000014</v>
      </c>
      <c r="AI890" s="62">
        <f t="shared" si="247"/>
        <v>0.984</v>
      </c>
      <c r="AJ890" s="62">
        <f t="shared" si="248"/>
        <v>0.020001333573390512</v>
      </c>
      <c r="AK890" s="62">
        <f t="shared" si="249"/>
        <v>0.7998399839967992</v>
      </c>
      <c r="AL890" s="62">
        <f t="shared" si="250"/>
        <v>0.00016001600320081355</v>
      </c>
      <c r="AM890" s="62">
        <f t="shared" si="238"/>
        <v>0.984</v>
      </c>
      <c r="AN890" s="62">
        <f t="shared" si="239"/>
        <v>0.9840000130107323</v>
      </c>
      <c r="AO890" s="62">
        <f t="shared" si="251"/>
        <v>0.6840000130107322</v>
      </c>
      <c r="AP890" s="62">
        <f t="shared" si="240"/>
        <v>0.0001626178879982673</v>
      </c>
      <c r="AQ890" s="62">
        <f t="shared" si="241"/>
        <v>0.00011123063701635143</v>
      </c>
      <c r="AR890" s="62">
        <f t="shared" si="242"/>
        <v>0.6840000039666866</v>
      </c>
      <c r="AS890" s="139">
        <f t="shared" si="252"/>
        <v>0.49050000000000005</v>
      </c>
      <c r="AT890" s="62">
        <f t="shared" si="243"/>
        <v>0.4906112306370164</v>
      </c>
      <c r="AU890" s="62">
        <f t="shared" si="244"/>
        <v>-7.978216285769096E-05</v>
      </c>
      <c r="AV890" s="62">
        <f t="shared" si="245"/>
        <v>0.6839202218038289</v>
      </c>
      <c r="AW890" s="13">
        <f t="shared" si="254"/>
        <v>3.7283800123294815</v>
      </c>
      <c r="AX890" s="98">
        <f t="shared" si="253"/>
        <v>1.6852320006012127</v>
      </c>
    </row>
    <row r="891" spans="32:50" ht="12.75">
      <c r="AF891" s="98"/>
      <c r="AG891" s="94">
        <v>856</v>
      </c>
      <c r="AH891" s="62">
        <f t="shared" si="246"/>
        <v>0.01519999999999988</v>
      </c>
      <c r="AI891" s="62">
        <f t="shared" si="247"/>
        <v>0.9848000000000001</v>
      </c>
      <c r="AJ891" s="62">
        <f t="shared" si="248"/>
        <v>0.019001143352413857</v>
      </c>
      <c r="AK891" s="62">
        <f t="shared" si="249"/>
        <v>0.7998555869655473</v>
      </c>
      <c r="AL891" s="62">
        <f t="shared" si="250"/>
        <v>0.00014441303445278386</v>
      </c>
      <c r="AM891" s="62">
        <f t="shared" si="238"/>
        <v>0.9848000000000001</v>
      </c>
      <c r="AN891" s="62">
        <f t="shared" si="239"/>
        <v>0.9848000105885076</v>
      </c>
      <c r="AO891" s="62">
        <f t="shared" si="251"/>
        <v>0.6848000105885077</v>
      </c>
      <c r="AP891" s="62">
        <f t="shared" si="240"/>
        <v>0.00014664199169134575</v>
      </c>
      <c r="AQ891" s="62">
        <f t="shared" si="241"/>
        <v>0.0001004204371030487</v>
      </c>
      <c r="AR891" s="62">
        <f t="shared" si="242"/>
        <v>0.6848000032255812</v>
      </c>
      <c r="AS891" s="139">
        <f t="shared" si="252"/>
        <v>0.49050000000000005</v>
      </c>
      <c r="AT891" s="62">
        <f t="shared" si="243"/>
        <v>0.4906004204371031</v>
      </c>
      <c r="AU891" s="62">
        <f t="shared" si="244"/>
        <v>-7.19426232931901E-05</v>
      </c>
      <c r="AV891" s="62">
        <f t="shared" si="245"/>
        <v>0.684728060602288</v>
      </c>
      <c r="AW891" s="13">
        <f t="shared" si="254"/>
        <v>3.729065750138004</v>
      </c>
      <c r="AX891" s="98">
        <f t="shared" si="253"/>
        <v>1.6849221033303208</v>
      </c>
    </row>
    <row r="892" spans="32:50" ht="12.75">
      <c r="AF892" s="98"/>
      <c r="AG892" s="94">
        <v>857</v>
      </c>
      <c r="AH892" s="62">
        <f t="shared" si="246"/>
        <v>0.014399999999999968</v>
      </c>
      <c r="AI892" s="62">
        <f t="shared" si="247"/>
        <v>0.9856</v>
      </c>
      <c r="AJ892" s="62">
        <f t="shared" si="248"/>
        <v>0.018000972141744898</v>
      </c>
      <c r="AK892" s="62">
        <f t="shared" si="249"/>
        <v>0.7998703895006991</v>
      </c>
      <c r="AL892" s="62">
        <f t="shared" si="250"/>
        <v>0.00012961049930093616</v>
      </c>
      <c r="AM892" s="62">
        <f aca="true" t="shared" si="255" ref="AM892:AM955">$AC$38-$AC$53*SIN(AJ892)</f>
        <v>0.9856</v>
      </c>
      <c r="AN892" s="62">
        <f aca="true" t="shared" si="256" ref="AN892:AN955">SQRT(AL892^2+AM892^2)</f>
        <v>0.9856000085221599</v>
      </c>
      <c r="AO892" s="62">
        <f t="shared" si="251"/>
        <v>0.6856000085221599</v>
      </c>
      <c r="AP892" s="62">
        <f aca="true" t="shared" si="257" ref="AP892:AP955">ASIN(AL892/AN892)</f>
        <v>0.0001315041584352711</v>
      </c>
      <c r="AQ892" s="62">
        <f aca="true" t="shared" si="258" ref="AQ892:AQ955">AO892*SIN(AP892)</f>
        <v>9.015925188406218E-05</v>
      </c>
      <c r="AR892" s="62">
        <f aca="true" t="shared" si="259" ref="AR892:AR955">AO892*COS(AP892)</f>
        <v>0.6856000025940016</v>
      </c>
      <c r="AS892" s="139">
        <f t="shared" si="252"/>
        <v>0.49050000000000005</v>
      </c>
      <c r="AT892" s="62">
        <f aca="true" t="shared" si="260" ref="AT892:AT955">AS892+AQ892</f>
        <v>0.4905901592518841</v>
      </c>
      <c r="AU892" s="62">
        <f aca="true" t="shared" si="261" ref="AU892:AU955">-AT892*TAN(AP892)</f>
        <v>-6.451464640093596E-05</v>
      </c>
      <c r="AV892" s="62">
        <f aca="true" t="shared" si="262" ref="AV892:AV955">AR892+AU892</f>
        <v>0.6855354879476007</v>
      </c>
      <c r="AW892" s="13">
        <f t="shared" si="254"/>
        <v>3.729749129682219</v>
      </c>
      <c r="AX892" s="98">
        <f t="shared" si="253"/>
        <v>1.6846133851675231</v>
      </c>
    </row>
    <row r="893" spans="32:50" ht="12.75">
      <c r="AF893" s="98"/>
      <c r="AG893" s="94">
        <v>858</v>
      </c>
      <c r="AH893" s="62">
        <f t="shared" si="246"/>
        <v>0.013600000000000056</v>
      </c>
      <c r="AI893" s="62">
        <f t="shared" si="247"/>
        <v>0.9863999999999999</v>
      </c>
      <c r="AJ893" s="62">
        <f t="shared" si="248"/>
        <v>0.017000818939841</v>
      </c>
      <c r="AK893" s="62">
        <f t="shared" si="249"/>
        <v>0.7998843916466929</v>
      </c>
      <c r="AL893" s="62">
        <f t="shared" si="250"/>
        <v>0.00011560835330715058</v>
      </c>
      <c r="AM893" s="62">
        <f t="shared" si="255"/>
        <v>0.9863999999999999</v>
      </c>
      <c r="AN893" s="62">
        <f t="shared" si="256"/>
        <v>0.9864000067747827</v>
      </c>
      <c r="AO893" s="62">
        <f t="shared" si="251"/>
        <v>0.6864000067747826</v>
      </c>
      <c r="AP893" s="62">
        <f t="shared" si="257"/>
        <v>0.00011720230411375083</v>
      </c>
      <c r="AQ893" s="62">
        <f t="shared" si="258"/>
        <v>8.044766215352209E-05</v>
      </c>
      <c r="AR893" s="62">
        <f t="shared" si="259"/>
        <v>0.6864000020604569</v>
      </c>
      <c r="AS893" s="139">
        <f t="shared" si="252"/>
        <v>0.49050000000000005</v>
      </c>
      <c r="AT893" s="62">
        <f t="shared" si="260"/>
        <v>0.4905804476621536</v>
      </c>
      <c r="AU893" s="62">
        <f t="shared" si="261"/>
        <v>-5.749715908242736E-05</v>
      </c>
      <c r="AV893" s="62">
        <f t="shared" si="262"/>
        <v>0.6863425049013745</v>
      </c>
      <c r="AW893" s="13">
        <f t="shared" si="254"/>
        <v>3.7304301605733263</v>
      </c>
      <c r="AX893" s="98">
        <f t="shared" si="253"/>
        <v>1.6843058405398292</v>
      </c>
    </row>
    <row r="894" spans="32:50" ht="12.75">
      <c r="AF894" s="98"/>
      <c r="AG894" s="94">
        <v>859</v>
      </c>
      <c r="AH894" s="62">
        <f t="shared" si="246"/>
        <v>0.012799999999999923</v>
      </c>
      <c r="AI894" s="62">
        <f t="shared" si="247"/>
        <v>0.9872000000000001</v>
      </c>
      <c r="AJ894" s="62">
        <f t="shared" si="248"/>
        <v>0.016000682745321754</v>
      </c>
      <c r="AK894" s="62">
        <f t="shared" si="249"/>
        <v>0.7998975934455611</v>
      </c>
      <c r="AL894" s="62">
        <f t="shared" si="250"/>
        <v>0.00010240655443893854</v>
      </c>
      <c r="AM894" s="62">
        <f t="shared" si="255"/>
        <v>0.9872000000000001</v>
      </c>
      <c r="AN894" s="62">
        <f t="shared" si="256"/>
        <v>0.987200005311539</v>
      </c>
      <c r="AO894" s="62">
        <f t="shared" si="251"/>
        <v>0.687200005311539</v>
      </c>
      <c r="AP894" s="62">
        <f t="shared" si="257"/>
        <v>0.00010373435380025577</v>
      </c>
      <c r="AQ894" s="62">
        <f t="shared" si="258"/>
        <v>7.128624835467513E-05</v>
      </c>
      <c r="AR894" s="62">
        <f t="shared" si="259"/>
        <v>0.6872000016141225</v>
      </c>
      <c r="AS894" s="139">
        <f t="shared" si="252"/>
        <v>0.49050000000000005</v>
      </c>
      <c r="AT894" s="62">
        <f t="shared" si="260"/>
        <v>0.4905712862483547</v>
      </c>
      <c r="AU894" s="62">
        <f t="shared" si="261"/>
        <v>-5.088909555446944E-05</v>
      </c>
      <c r="AV894" s="62">
        <f t="shared" si="262"/>
        <v>0.687149112518568</v>
      </c>
      <c r="AW894" s="13">
        <f t="shared" si="254"/>
        <v>3.7311088523660594</v>
      </c>
      <c r="AX894" s="98">
        <f t="shared" si="253"/>
        <v>1.683999463911417</v>
      </c>
    </row>
    <row r="895" spans="32:50" ht="12.75">
      <c r="AF895" s="98"/>
      <c r="AG895" s="94">
        <v>860</v>
      </c>
      <c r="AH895" s="62">
        <f t="shared" si="246"/>
        <v>0.01200000000000001</v>
      </c>
      <c r="AI895" s="62">
        <f t="shared" si="247"/>
        <v>0.988</v>
      </c>
      <c r="AJ895" s="62">
        <f t="shared" si="248"/>
        <v>0.015000562556960766</v>
      </c>
      <c r="AK895" s="62">
        <f t="shared" si="249"/>
        <v>0.7999099949369305</v>
      </c>
      <c r="AL895" s="62">
        <f t="shared" si="250"/>
        <v>9.000506306955369E-05</v>
      </c>
      <c r="AM895" s="62">
        <f t="shared" si="255"/>
        <v>0.988</v>
      </c>
      <c r="AN895" s="62">
        <f t="shared" si="256"/>
        <v>0.9880000040996515</v>
      </c>
      <c r="AO895" s="62">
        <f t="shared" si="251"/>
        <v>0.6880000040996515</v>
      </c>
      <c r="AP895" s="62">
        <f t="shared" si="257"/>
        <v>9.109824172122774E-05</v>
      </c>
      <c r="AQ895" s="62">
        <f t="shared" si="258"/>
        <v>6.267559059098609E-05</v>
      </c>
      <c r="AR895" s="62">
        <f t="shared" si="259"/>
        <v>0.6880000012448334</v>
      </c>
      <c r="AS895" s="139">
        <f t="shared" si="252"/>
        <v>0.49050000000000005</v>
      </c>
      <c r="AT895" s="62">
        <f t="shared" si="260"/>
        <v>0.490562675590591</v>
      </c>
      <c r="AU895" s="62">
        <f t="shared" si="261"/>
        <v>-4.468939732398801E-05</v>
      </c>
      <c r="AV895" s="62">
        <f t="shared" si="262"/>
        <v>0.6879553118475095</v>
      </c>
      <c r="AW895" s="13">
        <f t="shared" si="254"/>
        <v>3.7317852145590327</v>
      </c>
      <c r="AX895" s="98">
        <f t="shared" si="253"/>
        <v>1.6836942497833547</v>
      </c>
    </row>
    <row r="896" spans="32:50" ht="12.75">
      <c r="AF896" s="98"/>
      <c r="AG896" s="94">
        <v>861</v>
      </c>
      <c r="AH896" s="62">
        <f t="shared" si="246"/>
        <v>0.011199999999999877</v>
      </c>
      <c r="AI896" s="62">
        <f t="shared" si="247"/>
        <v>0.9888000000000001</v>
      </c>
      <c r="AJ896" s="62">
        <f t="shared" si="248"/>
        <v>0.014000457373674686</v>
      </c>
      <c r="AK896" s="62">
        <f t="shared" si="249"/>
        <v>0.7999215961580235</v>
      </c>
      <c r="AL896" s="62">
        <f t="shared" si="250"/>
        <v>7.84038419765487E-05</v>
      </c>
      <c r="AM896" s="62">
        <f t="shared" si="255"/>
        <v>0.9888000000000001</v>
      </c>
      <c r="AN896" s="62">
        <f t="shared" si="256"/>
        <v>0.9888000031083953</v>
      </c>
      <c r="AO896" s="62">
        <f t="shared" si="251"/>
        <v>0.6888000031083954</v>
      </c>
      <c r="AP896" s="62">
        <f t="shared" si="257"/>
        <v>7.929191121787516E-05</v>
      </c>
      <c r="AQ896" s="62">
        <f t="shared" si="258"/>
        <v>5.461626863611239E-05</v>
      </c>
      <c r="AR896" s="62">
        <f t="shared" si="259"/>
        <v>0.6888000009430812</v>
      </c>
      <c r="AS896" s="139">
        <f t="shared" si="252"/>
        <v>0.49050000000000005</v>
      </c>
      <c r="AT896" s="62">
        <f t="shared" si="260"/>
        <v>0.49055461626863617</v>
      </c>
      <c r="AU896" s="62">
        <f t="shared" si="261"/>
        <v>-3.889701316220938E-05</v>
      </c>
      <c r="AV896" s="62">
        <f t="shared" si="262"/>
        <v>0.6887611039299191</v>
      </c>
      <c r="AW896" s="13">
        <f t="shared" si="254"/>
        <v>3.73245925659509</v>
      </c>
      <c r="AX896" s="98">
        <f t="shared" si="253"/>
        <v>1.6833901926933232</v>
      </c>
    </row>
    <row r="897" spans="32:50" ht="12.75">
      <c r="AF897" s="98"/>
      <c r="AG897" s="94">
        <v>862</v>
      </c>
      <c r="AH897" s="62">
        <f t="shared" si="246"/>
        <v>0.010399999999999965</v>
      </c>
      <c r="AI897" s="62">
        <f t="shared" si="247"/>
        <v>0.9896</v>
      </c>
      <c r="AJ897" s="62">
        <f t="shared" si="248"/>
        <v>0.013000366194516399</v>
      </c>
      <c r="AK897" s="62">
        <f t="shared" si="249"/>
        <v>0.7999323971436587</v>
      </c>
      <c r="AL897" s="62">
        <f t="shared" si="250"/>
        <v>6.760285634133112E-05</v>
      </c>
      <c r="AM897" s="62">
        <f t="shared" si="255"/>
        <v>0.9896</v>
      </c>
      <c r="AN897" s="62">
        <f t="shared" si="256"/>
        <v>0.9896000023090876</v>
      </c>
      <c r="AO897" s="62">
        <f t="shared" si="251"/>
        <v>0.6896000023090876</v>
      </c>
      <c r="AP897" s="62">
        <f t="shared" si="257"/>
        <v>6.831331470914527E-05</v>
      </c>
      <c r="AQ897" s="62">
        <f t="shared" si="258"/>
        <v>4.710886194452744E-05</v>
      </c>
      <c r="AR897" s="62">
        <f t="shared" si="259"/>
        <v>0.6896000007000063</v>
      </c>
      <c r="AS897" s="139">
        <f t="shared" si="252"/>
        <v>0.49050000000000005</v>
      </c>
      <c r="AT897" s="62">
        <f t="shared" si="260"/>
        <v>0.4905471088619446</v>
      </c>
      <c r="AU897" s="62">
        <f t="shared" si="261"/>
        <v>-3.3510899079475904E-05</v>
      </c>
      <c r="AV897" s="62">
        <f t="shared" si="262"/>
        <v>0.6895664898009268</v>
      </c>
      <c r="AW897" s="13">
        <f t="shared" si="254"/>
        <v>3.733130987861647</v>
      </c>
      <c r="AX897" s="98">
        <f t="shared" si="253"/>
        <v>1.683087287215341</v>
      </c>
    </row>
    <row r="898" spans="32:50" ht="12.75">
      <c r="AF898" s="98"/>
      <c r="AG898" s="94">
        <v>863</v>
      </c>
      <c r="AH898" s="62">
        <f t="shared" si="246"/>
        <v>0.009600000000000053</v>
      </c>
      <c r="AI898" s="62">
        <f t="shared" si="247"/>
        <v>0.9904</v>
      </c>
      <c r="AJ898" s="62">
        <f t="shared" si="248"/>
        <v>0.012000288018664066</v>
      </c>
      <c r="AK898" s="62">
        <f t="shared" si="249"/>
        <v>0.7999423979262508</v>
      </c>
      <c r="AL898" s="62">
        <f t="shared" si="250"/>
        <v>5.7602073749274396E-05</v>
      </c>
      <c r="AM898" s="62">
        <f t="shared" si="255"/>
        <v>0.9904</v>
      </c>
      <c r="AN898" s="62">
        <f t="shared" si="256"/>
        <v>0.9904000016750801</v>
      </c>
      <c r="AO898" s="62">
        <f t="shared" si="251"/>
        <v>0.6904000016750802</v>
      </c>
      <c r="AP898" s="62">
        <f t="shared" si="257"/>
        <v>5.8160413655417515E-05</v>
      </c>
      <c r="AQ898" s="62">
        <f t="shared" si="258"/>
        <v>4.0153949662485924E-05</v>
      </c>
      <c r="AR898" s="62">
        <f t="shared" si="259"/>
        <v>0.690400000507395</v>
      </c>
      <c r="AS898" s="139">
        <f t="shared" si="252"/>
        <v>0.49050000000000005</v>
      </c>
      <c r="AT898" s="62">
        <f t="shared" si="260"/>
        <v>0.49054015394966255</v>
      </c>
      <c r="AU898" s="62">
        <f t="shared" si="261"/>
        <v>-2.853001830047343E-05</v>
      </c>
      <c r="AV898" s="62">
        <f t="shared" si="262"/>
        <v>0.6903714704890945</v>
      </c>
      <c r="AW898" s="13">
        <f t="shared" si="254"/>
        <v>3.7338004176910324</v>
      </c>
      <c r="AX898" s="98">
        <f t="shared" si="253"/>
        <v>1.6827855279594948</v>
      </c>
    </row>
    <row r="899" spans="32:50" ht="12.75">
      <c r="AF899" s="98"/>
      <c r="AG899" s="94">
        <v>864</v>
      </c>
      <c r="AH899" s="62">
        <f t="shared" si="246"/>
        <v>0.008799999999999919</v>
      </c>
      <c r="AI899" s="62">
        <f t="shared" si="247"/>
        <v>0.9912000000000001</v>
      </c>
      <c r="AJ899" s="62">
        <f t="shared" si="248"/>
        <v>0.011000221845412928</v>
      </c>
      <c r="AK899" s="62">
        <f t="shared" si="249"/>
        <v>0.7999515985358114</v>
      </c>
      <c r="AL899" s="62">
        <f t="shared" si="250"/>
        <v>4.840146418860769E-05</v>
      </c>
      <c r="AM899" s="62">
        <f t="shared" si="255"/>
        <v>0.9912000000000001</v>
      </c>
      <c r="AN899" s="62">
        <f t="shared" si="256"/>
        <v>0.9912000011817503</v>
      </c>
      <c r="AO899" s="62">
        <f t="shared" si="251"/>
        <v>0.6912000011817503</v>
      </c>
      <c r="AP899" s="62">
        <f t="shared" si="257"/>
        <v>4.883117852112274E-05</v>
      </c>
      <c r="AQ899" s="62">
        <f t="shared" si="258"/>
        <v>3.3752110638092734E-05</v>
      </c>
      <c r="AR899" s="62">
        <f t="shared" si="259"/>
        <v>0.6912000003576726</v>
      </c>
      <c r="AS899" s="139">
        <f t="shared" si="252"/>
        <v>0.49050000000000005</v>
      </c>
      <c r="AT899" s="62">
        <f t="shared" si="260"/>
        <v>0.49053375211063815</v>
      </c>
      <c r="AU899" s="62">
        <f t="shared" si="261"/>
        <v>-2.3953341238989525E-05</v>
      </c>
      <c r="AV899" s="62">
        <f t="shared" si="262"/>
        <v>0.6911760470164336</v>
      </c>
      <c r="AW899" s="13">
        <f t="shared" si="254"/>
        <v>3.7344675553608235</v>
      </c>
      <c r="AX899" s="98">
        <f t="shared" si="253"/>
        <v>1.6824849095716687</v>
      </c>
    </row>
    <row r="900" spans="32:50" ht="12.75">
      <c r="AF900" s="98"/>
      <c r="AG900" s="94">
        <v>865</v>
      </c>
      <c r="AH900" s="62">
        <f t="shared" si="246"/>
        <v>0.008000000000000007</v>
      </c>
      <c r="AI900" s="62">
        <f t="shared" si="247"/>
        <v>0.992</v>
      </c>
      <c r="AJ900" s="62">
        <f t="shared" si="248"/>
        <v>0.010000166674167121</v>
      </c>
      <c r="AK900" s="62">
        <f t="shared" si="249"/>
        <v>0.7999599989999501</v>
      </c>
      <c r="AL900" s="62">
        <f t="shared" si="250"/>
        <v>4.000100004997176E-05</v>
      </c>
      <c r="AM900" s="62">
        <f t="shared" si="255"/>
        <v>0.992</v>
      </c>
      <c r="AN900" s="62">
        <f t="shared" si="256"/>
        <v>0.9920000008064919</v>
      </c>
      <c r="AO900" s="62">
        <f t="shared" si="251"/>
        <v>0.6920000008064919</v>
      </c>
      <c r="AP900" s="62">
        <f t="shared" si="257"/>
        <v>4.032358873819691E-05</v>
      </c>
      <c r="AQ900" s="62">
        <f t="shared" si="258"/>
        <v>2.7903923431790985E-05</v>
      </c>
      <c r="AR900" s="62">
        <f t="shared" si="259"/>
        <v>0.6920000002438987</v>
      </c>
      <c r="AS900" s="139">
        <f t="shared" si="252"/>
        <v>0.49050000000000005</v>
      </c>
      <c r="AT900" s="62">
        <f t="shared" si="260"/>
        <v>0.4905279039234318</v>
      </c>
      <c r="AU900" s="62">
        <f t="shared" si="261"/>
        <v>-1.9779845473138855E-05</v>
      </c>
      <c r="AV900" s="62">
        <f t="shared" si="262"/>
        <v>0.6919802203984255</v>
      </c>
      <c r="AW900" s="13">
        <f t="shared" si="254"/>
        <v>3.7351324100941854</v>
      </c>
      <c r="AX900" s="98">
        <f t="shared" si="253"/>
        <v>1.6821854267332785</v>
      </c>
    </row>
    <row r="901" spans="32:50" ht="12.75">
      <c r="AF901" s="98"/>
      <c r="AG901" s="94">
        <v>866</v>
      </c>
      <c r="AH901" s="62">
        <f t="shared" si="246"/>
        <v>0.007199999999999873</v>
      </c>
      <c r="AI901" s="62">
        <f t="shared" si="247"/>
        <v>0.9928000000000001</v>
      </c>
      <c r="AJ901" s="62">
        <f t="shared" si="248"/>
        <v>0.00900012150442873</v>
      </c>
      <c r="AK901" s="62">
        <f t="shared" si="249"/>
        <v>0.7999675993438735</v>
      </c>
      <c r="AL901" s="62">
        <f t="shared" si="250"/>
        <v>3.240065612652998E-05</v>
      </c>
      <c r="AM901" s="62">
        <f t="shared" si="255"/>
        <v>0.9928000000000001</v>
      </c>
      <c r="AN901" s="62">
        <f t="shared" si="256"/>
        <v>0.9928000005287081</v>
      </c>
      <c r="AO901" s="62">
        <f t="shared" si="251"/>
        <v>0.692800000528708</v>
      </c>
      <c r="AP901" s="62">
        <f t="shared" si="257"/>
        <v>3.263563267025265E-05</v>
      </c>
      <c r="AQ901" s="62">
        <f t="shared" si="258"/>
        <v>2.2609966327192167E-05</v>
      </c>
      <c r="AR901" s="62">
        <f t="shared" si="259"/>
        <v>0.6928000001597628</v>
      </c>
      <c r="AS901" s="139">
        <f t="shared" si="252"/>
        <v>0.49050000000000005</v>
      </c>
      <c r="AT901" s="62">
        <f t="shared" si="260"/>
        <v>0.49052260996632724</v>
      </c>
      <c r="AU901" s="62">
        <f t="shared" si="261"/>
        <v>-1.600851572099814E-05</v>
      </c>
      <c r="AV901" s="62">
        <f t="shared" si="262"/>
        <v>0.6927839916440418</v>
      </c>
      <c r="AW901" s="13">
        <f t="shared" si="254"/>
        <v>3.7357949910602017</v>
      </c>
      <c r="AX901" s="98">
        <f t="shared" si="253"/>
        <v>1.6818870741610066</v>
      </c>
    </row>
    <row r="902" spans="32:50" ht="12.75">
      <c r="AF902" s="98"/>
      <c r="AG902" s="94">
        <v>867</v>
      </c>
      <c r="AH902" s="62">
        <f t="shared" si="246"/>
        <v>0.006399999999999961</v>
      </c>
      <c r="AI902" s="62">
        <f t="shared" si="247"/>
        <v>0.9936</v>
      </c>
      <c r="AJ902" s="62">
        <f t="shared" si="248"/>
        <v>0.008000085335790979</v>
      </c>
      <c r="AK902" s="62">
        <f t="shared" si="249"/>
        <v>0.799974399590387</v>
      </c>
      <c r="AL902" s="62">
        <f t="shared" si="250"/>
        <v>2.560040961308019E-05</v>
      </c>
      <c r="AM902" s="62">
        <f t="shared" si="255"/>
        <v>0.9936</v>
      </c>
      <c r="AN902" s="62">
        <f t="shared" si="256"/>
        <v>0.9936000003298012</v>
      </c>
      <c r="AO902" s="62">
        <f t="shared" si="251"/>
        <v>0.6936000003298013</v>
      </c>
      <c r="AP902" s="62">
        <f t="shared" si="257"/>
        <v>2.5765307575901002E-05</v>
      </c>
      <c r="AQ902" s="62">
        <f t="shared" si="258"/>
        <v>1.7870817341165106E-05</v>
      </c>
      <c r="AR902" s="62">
        <f t="shared" si="259"/>
        <v>0.6936000000995778</v>
      </c>
      <c r="AS902" s="139">
        <f t="shared" si="252"/>
        <v>0.49050000000000005</v>
      </c>
      <c r="AT902" s="62">
        <f t="shared" si="260"/>
        <v>0.4905178708173412</v>
      </c>
      <c r="AU902" s="62">
        <f t="shared" si="261"/>
        <v>-1.263834381588153E-05</v>
      </c>
      <c r="AV902" s="62">
        <f t="shared" si="262"/>
        <v>0.6935873617557619</v>
      </c>
      <c r="AW902" s="13">
        <f t="shared" si="254"/>
        <v>3.7364553073742055</v>
      </c>
      <c r="AX902" s="98">
        <f t="shared" si="253"/>
        <v>1.681589846606541</v>
      </c>
    </row>
    <row r="903" spans="32:50" ht="12.75">
      <c r="AF903" s="98"/>
      <c r="AG903" s="94">
        <v>868</v>
      </c>
      <c r="AH903" s="62">
        <f t="shared" si="246"/>
        <v>0.005600000000000049</v>
      </c>
      <c r="AI903" s="62">
        <f t="shared" si="247"/>
        <v>0.9944</v>
      </c>
      <c r="AJ903" s="62">
        <f t="shared" si="248"/>
        <v>0.007000057167927291</v>
      </c>
      <c r="AK903" s="62">
        <f t="shared" si="249"/>
        <v>0.7999803997598942</v>
      </c>
      <c r="AL903" s="62">
        <f t="shared" si="250"/>
        <v>1.960024010583261E-05</v>
      </c>
      <c r="AM903" s="62">
        <f t="shared" si="255"/>
        <v>0.9944</v>
      </c>
      <c r="AN903" s="62">
        <f t="shared" si="256"/>
        <v>0.9944000001931664</v>
      </c>
      <c r="AO903" s="62">
        <f t="shared" si="251"/>
        <v>0.6944000001931665</v>
      </c>
      <c r="AP903" s="62">
        <f t="shared" si="257"/>
        <v>1.971061957290258E-05</v>
      </c>
      <c r="AQ903" s="62">
        <f t="shared" si="258"/>
        <v>1.3687054234344727E-05</v>
      </c>
      <c r="AR903" s="62">
        <f t="shared" si="259"/>
        <v>0.6944000000582763</v>
      </c>
      <c r="AS903" s="139">
        <f t="shared" si="252"/>
        <v>0.49050000000000005</v>
      </c>
      <c r="AT903" s="62">
        <f t="shared" si="260"/>
        <v>0.49051368705423437</v>
      </c>
      <c r="AU903" s="62">
        <f t="shared" si="261"/>
        <v>-9.66832868207988E-06</v>
      </c>
      <c r="AV903" s="62">
        <f t="shared" si="262"/>
        <v>0.6943903317295942</v>
      </c>
      <c r="AW903" s="13">
        <f t="shared" si="254"/>
        <v>3.737113368098108</v>
      </c>
      <c r="AX903" s="98">
        <f t="shared" si="253"/>
        <v>1.6812937388563156</v>
      </c>
    </row>
    <row r="904" spans="32:50" ht="12.75">
      <c r="AF904" s="98"/>
      <c r="AG904" s="94">
        <v>869</v>
      </c>
      <c r="AH904" s="62">
        <f t="shared" si="246"/>
        <v>0.0047999999999999154</v>
      </c>
      <c r="AI904" s="62">
        <f t="shared" si="247"/>
        <v>0.9952000000000001</v>
      </c>
      <c r="AJ904" s="62">
        <f t="shared" si="248"/>
        <v>0.006000036000583108</v>
      </c>
      <c r="AK904" s="62">
        <f t="shared" si="249"/>
        <v>0.7999855998703977</v>
      </c>
      <c r="AL904" s="62">
        <f t="shared" si="250"/>
        <v>1.4400129602298861E-05</v>
      </c>
      <c r="AM904" s="62">
        <f t="shared" si="255"/>
        <v>0.9952000000000001</v>
      </c>
      <c r="AN904" s="62">
        <f t="shared" si="256"/>
        <v>0.995200000104182</v>
      </c>
      <c r="AO904" s="62">
        <f t="shared" si="251"/>
        <v>0.695200000104182</v>
      </c>
      <c r="AP904" s="62">
        <f t="shared" si="257"/>
        <v>1.4469583602586298E-05</v>
      </c>
      <c r="AQ904" s="62">
        <f t="shared" si="258"/>
        <v>1.005925452167445E-05</v>
      </c>
      <c r="AR904" s="62">
        <f t="shared" si="259"/>
        <v>0.6952000000314055</v>
      </c>
      <c r="AS904" s="139">
        <f t="shared" si="252"/>
        <v>0.49050000000000005</v>
      </c>
      <c r="AT904" s="62">
        <f t="shared" si="260"/>
        <v>0.49051005925452174</v>
      </c>
      <c r="AU904" s="62">
        <f t="shared" si="261"/>
        <v>-7.0974763107881905E-06</v>
      </c>
      <c r="AV904" s="62">
        <f t="shared" si="262"/>
        <v>0.6951929025550947</v>
      </c>
      <c r="AW904" s="13">
        <f t="shared" si="254"/>
        <v>3.7377691822407244</v>
      </c>
      <c r="AX904" s="98">
        <f t="shared" si="253"/>
        <v>1.6809987457312523</v>
      </c>
    </row>
    <row r="905" spans="32:50" ht="12.75">
      <c r="AF905" s="98"/>
      <c r="AG905" s="94">
        <v>870</v>
      </c>
      <c r="AH905" s="62">
        <f t="shared" si="246"/>
        <v>0.0040000000000000036</v>
      </c>
      <c r="AI905" s="62">
        <f t="shared" si="247"/>
        <v>0.996</v>
      </c>
      <c r="AJ905" s="62">
        <f t="shared" si="248"/>
        <v>0.005000020833567717</v>
      </c>
      <c r="AK905" s="62">
        <f t="shared" si="249"/>
        <v>0.7999899999374992</v>
      </c>
      <c r="AL905" s="62">
        <f t="shared" si="250"/>
        <v>1.000006250084784E-05</v>
      </c>
      <c r="AM905" s="62">
        <f t="shared" si="255"/>
        <v>0.996</v>
      </c>
      <c r="AN905" s="62">
        <f t="shared" si="256"/>
        <v>0.9960000000502014</v>
      </c>
      <c r="AO905" s="62">
        <f t="shared" si="251"/>
        <v>0.6960000000502014</v>
      </c>
      <c r="AP905" s="62">
        <f t="shared" si="257"/>
        <v>1.0040223394088171E-05</v>
      </c>
      <c r="AQ905" s="62">
        <f t="shared" si="258"/>
        <v>6.987995482671994E-06</v>
      </c>
      <c r="AR905" s="62">
        <f t="shared" si="259"/>
        <v>0.6960000000151209</v>
      </c>
      <c r="AS905" s="139">
        <f t="shared" si="252"/>
        <v>0.49050000000000005</v>
      </c>
      <c r="AT905" s="62">
        <f t="shared" si="260"/>
        <v>0.4905069879954827</v>
      </c>
      <c r="AU905" s="62">
        <f t="shared" si="261"/>
        <v>-4.924799736001454E-06</v>
      </c>
      <c r="AV905" s="62">
        <f t="shared" si="262"/>
        <v>0.6959950752153848</v>
      </c>
      <c r="AW905" s="13">
        <f t="shared" si="254"/>
        <v>3.7384227587580967</v>
      </c>
      <c r="AX905" s="98">
        <f t="shared" si="253"/>
        <v>1.680704862086507</v>
      </c>
    </row>
    <row r="906" spans="32:50" ht="12.75">
      <c r="AF906" s="98"/>
      <c r="AG906" s="94">
        <v>871</v>
      </c>
      <c r="AH906" s="62">
        <f t="shared" si="246"/>
        <v>0.0031999999999998696</v>
      </c>
      <c r="AI906" s="62">
        <f t="shared" si="247"/>
        <v>0.9968000000000001</v>
      </c>
      <c r="AJ906" s="62">
        <f t="shared" si="248"/>
        <v>0.004000010666743305</v>
      </c>
      <c r="AK906" s="62">
        <f t="shared" si="249"/>
        <v>0.7999935999743998</v>
      </c>
      <c r="AL906" s="62">
        <f t="shared" si="250"/>
        <v>6.4000256002616496E-06</v>
      </c>
      <c r="AM906" s="62">
        <f t="shared" si="255"/>
        <v>0.9968000000000001</v>
      </c>
      <c r="AN906" s="62">
        <f t="shared" si="256"/>
        <v>0.996800000020546</v>
      </c>
      <c r="AO906" s="62">
        <f t="shared" si="251"/>
        <v>0.6968000000205461</v>
      </c>
      <c r="AP906" s="62">
        <f t="shared" si="257"/>
        <v>6.42057142874569E-06</v>
      </c>
      <c r="AQ906" s="62">
        <f t="shared" si="258"/>
        <v>4.473854171651176E-06</v>
      </c>
      <c r="AR906" s="62">
        <f t="shared" si="259"/>
        <v>0.6968000000061838</v>
      </c>
      <c r="AS906" s="139">
        <f t="shared" si="252"/>
        <v>0.49050000000000005</v>
      </c>
      <c r="AT906" s="62">
        <f t="shared" si="260"/>
        <v>0.4905044738541717</v>
      </c>
      <c r="AU906" s="62">
        <f t="shared" si="261"/>
        <v>-3.1493190105433075E-06</v>
      </c>
      <c r="AV906" s="62">
        <f t="shared" si="262"/>
        <v>0.6967968506871732</v>
      </c>
      <c r="AW906" s="13">
        <f t="shared" si="254"/>
        <v>3.739074106553817</v>
      </c>
      <c r="AX906" s="98">
        <f t="shared" si="253"/>
        <v>1.6804120828112161</v>
      </c>
    </row>
    <row r="907" spans="32:50" ht="12.75">
      <c r="AF907" s="98"/>
      <c r="AG907" s="94">
        <v>872</v>
      </c>
      <c r="AH907" s="62">
        <f t="shared" si="246"/>
        <v>0.0023999999999999577</v>
      </c>
      <c r="AI907" s="62">
        <f t="shared" si="247"/>
        <v>0.9976</v>
      </c>
      <c r="AJ907" s="62">
        <f t="shared" si="248"/>
        <v>0.0030000045000181724</v>
      </c>
      <c r="AK907" s="62">
        <f t="shared" si="249"/>
        <v>0.7999963999919</v>
      </c>
      <c r="AL907" s="62">
        <f t="shared" si="250"/>
        <v>3.6000081000686635E-06</v>
      </c>
      <c r="AM907" s="62">
        <f t="shared" si="255"/>
        <v>0.9976</v>
      </c>
      <c r="AN907" s="62">
        <f t="shared" si="256"/>
        <v>0.9976000000064956</v>
      </c>
      <c r="AO907" s="62">
        <f t="shared" si="251"/>
        <v>0.6976000000064957</v>
      </c>
      <c r="AP907" s="62">
        <f t="shared" si="257"/>
        <v>3.608668905426059E-06</v>
      </c>
      <c r="AQ907" s="62">
        <f t="shared" si="258"/>
        <v>2.5174074284431957E-06</v>
      </c>
      <c r="AR907" s="62">
        <f t="shared" si="259"/>
        <v>0.6976000000019534</v>
      </c>
      <c r="AS907" s="139">
        <f t="shared" si="252"/>
        <v>0.49050000000000005</v>
      </c>
      <c r="AT907" s="62">
        <f t="shared" si="260"/>
        <v>0.4905025174074285</v>
      </c>
      <c r="AU907" s="62">
        <f t="shared" si="261"/>
        <v>-1.770061182609075E-06</v>
      </c>
      <c r="AV907" s="62">
        <f t="shared" si="262"/>
        <v>0.6975982299407708</v>
      </c>
      <c r="AW907" s="13">
        <f t="shared" si="254"/>
        <v>3.739723234479341</v>
      </c>
      <c r="AX907" s="98">
        <f t="shared" si="253"/>
        <v>1.6801204028282473</v>
      </c>
    </row>
    <row r="908" spans="32:50" ht="12.75">
      <c r="AF908" s="98"/>
      <c r="AG908" s="94">
        <v>873</v>
      </c>
      <c r="AH908" s="62">
        <f t="shared" si="246"/>
        <v>0.0016000000000000458</v>
      </c>
      <c r="AI908" s="62">
        <f t="shared" si="247"/>
        <v>0.9984</v>
      </c>
      <c r="AJ908" s="62">
        <f t="shared" si="248"/>
        <v>0.0020000013333357908</v>
      </c>
      <c r="AK908" s="62">
        <f t="shared" si="249"/>
        <v>0.7999983999984001</v>
      </c>
      <c r="AL908" s="62">
        <f t="shared" si="250"/>
        <v>1.6000015999884099E-06</v>
      </c>
      <c r="AM908" s="62">
        <f t="shared" si="255"/>
        <v>0.9984</v>
      </c>
      <c r="AN908" s="62">
        <f t="shared" si="256"/>
        <v>0.9984000000012819</v>
      </c>
      <c r="AO908" s="62">
        <f t="shared" si="251"/>
        <v>0.698400000001282</v>
      </c>
      <c r="AP908" s="62">
        <f t="shared" si="257"/>
        <v>1.6025657051152246E-06</v>
      </c>
      <c r="AQ908" s="62">
        <f t="shared" si="258"/>
        <v>1.1192318884540483E-06</v>
      </c>
      <c r="AR908" s="62">
        <f t="shared" si="259"/>
        <v>0.6984000000003852</v>
      </c>
      <c r="AS908" s="139">
        <f t="shared" si="252"/>
        <v>0.49050000000000005</v>
      </c>
      <c r="AT908" s="62">
        <f t="shared" si="260"/>
        <v>0.4905011192318885</v>
      </c>
      <c r="AU908" s="62">
        <f t="shared" si="261"/>
        <v>-7.860602720023312E-07</v>
      </c>
      <c r="AV908" s="62">
        <f t="shared" si="262"/>
        <v>0.6983992139401132</v>
      </c>
      <c r="AW908" s="13">
        <f t="shared" si="254"/>
        <v>3.7403701513343104</v>
      </c>
      <c r="AX908" s="98">
        <f t="shared" si="253"/>
        <v>1.6798298170939505</v>
      </c>
    </row>
    <row r="909" spans="32:50" ht="12.75">
      <c r="AF909" s="98"/>
      <c r="AG909" s="94">
        <v>874</v>
      </c>
      <c r="AH909" s="62">
        <f t="shared" si="246"/>
        <v>0.0007999999999999119</v>
      </c>
      <c r="AI909" s="62">
        <f t="shared" si="247"/>
        <v>0.9992000000000001</v>
      </c>
      <c r="AJ909" s="62">
        <f t="shared" si="248"/>
        <v>0.0010000001666666315</v>
      </c>
      <c r="AK909" s="62">
        <f t="shared" si="249"/>
        <v>0.7999995999999001</v>
      </c>
      <c r="AL909" s="62">
        <f t="shared" si="250"/>
        <v>4.000000999315745E-07</v>
      </c>
      <c r="AM909" s="62">
        <f t="shared" si="255"/>
        <v>0.9992000000000001</v>
      </c>
      <c r="AN909" s="62">
        <f t="shared" si="256"/>
        <v>0.9992000000000801</v>
      </c>
      <c r="AO909" s="62">
        <f t="shared" si="251"/>
        <v>0.6992000000000802</v>
      </c>
      <c r="AP909" s="62">
        <f t="shared" si="257"/>
        <v>4.003203562165263E-07</v>
      </c>
      <c r="AQ909" s="62">
        <f t="shared" si="258"/>
        <v>2.799039930666198E-07</v>
      </c>
      <c r="AR909" s="62">
        <f t="shared" si="259"/>
        <v>0.6992000000000241</v>
      </c>
      <c r="AS909" s="139">
        <f t="shared" si="252"/>
        <v>0.49050000000000005</v>
      </c>
      <c r="AT909" s="62">
        <f t="shared" si="260"/>
        <v>0.4905002799039931</v>
      </c>
      <c r="AU909" s="62">
        <f t="shared" si="261"/>
        <v>-1.9635724677548286E-07</v>
      </c>
      <c r="AV909" s="62">
        <f t="shared" si="262"/>
        <v>0.6991998036427773</v>
      </c>
      <c r="AW909" s="13">
        <f t="shared" si="254"/>
        <v>3.741014865866862</v>
      </c>
      <c r="AX909" s="98">
        <f t="shared" si="253"/>
        <v>1.6795403205979125</v>
      </c>
    </row>
    <row r="910" spans="32:50" ht="12.75">
      <c r="AF910" s="98"/>
      <c r="AG910" s="94">
        <v>875</v>
      </c>
      <c r="AH910" s="62">
        <f t="shared" si="246"/>
        <v>0</v>
      </c>
      <c r="AI910" s="62">
        <f t="shared" si="247"/>
        <v>1</v>
      </c>
      <c r="AJ910" s="62">
        <f t="shared" si="248"/>
        <v>0</v>
      </c>
      <c r="AK910" s="62">
        <f t="shared" si="249"/>
        <v>0.8</v>
      </c>
      <c r="AL910" s="62">
        <f t="shared" si="250"/>
        <v>0</v>
      </c>
      <c r="AM910" s="62">
        <f t="shared" si="255"/>
        <v>1</v>
      </c>
      <c r="AN910" s="62">
        <f t="shared" si="256"/>
        <v>1</v>
      </c>
      <c r="AO910" s="62">
        <f t="shared" si="251"/>
        <v>0.7</v>
      </c>
      <c r="AP910" s="62">
        <f t="shared" si="257"/>
        <v>0</v>
      </c>
      <c r="AQ910" s="62">
        <f t="shared" si="258"/>
        <v>0</v>
      </c>
      <c r="AR910" s="62">
        <f t="shared" si="259"/>
        <v>0.7</v>
      </c>
      <c r="AS910" s="139">
        <f t="shared" si="252"/>
        <v>0.49050000000000005</v>
      </c>
      <c r="AT910" s="62">
        <f t="shared" si="260"/>
        <v>0.49050000000000005</v>
      </c>
      <c r="AU910" s="62">
        <f t="shared" si="261"/>
        <v>0</v>
      </c>
      <c r="AV910" s="62">
        <f t="shared" si="262"/>
        <v>0.7</v>
      </c>
      <c r="AW910" s="13">
        <f t="shared" si="254"/>
        <v>3.7416573867739413</v>
      </c>
      <c r="AX910" s="98">
        <f t="shared" si="253"/>
        <v>1.679251908362714</v>
      </c>
    </row>
    <row r="911" spans="32:50" ht="12.75">
      <c r="AF911" s="98"/>
      <c r="AG911" s="94">
        <v>876</v>
      </c>
      <c r="AH911" s="62">
        <f t="shared" si="246"/>
        <v>-0.0007999999999999119</v>
      </c>
      <c r="AI911" s="62">
        <f t="shared" si="247"/>
        <v>1.0008</v>
      </c>
      <c r="AJ911" s="62">
        <f t="shared" si="248"/>
        <v>-0.0010000001666666315</v>
      </c>
      <c r="AK911" s="62">
        <f t="shared" si="249"/>
        <v>0.7999995999999001</v>
      </c>
      <c r="AL911" s="62">
        <f t="shared" si="250"/>
        <v>4.000000999315745E-07</v>
      </c>
      <c r="AM911" s="62">
        <f t="shared" si="255"/>
        <v>1.0008</v>
      </c>
      <c r="AN911" s="62">
        <f t="shared" si="256"/>
        <v>1.0008000000000798</v>
      </c>
      <c r="AO911" s="62">
        <f t="shared" si="251"/>
        <v>0.7008000000000798</v>
      </c>
      <c r="AP911" s="62">
        <f t="shared" si="257"/>
        <v>3.996803556470356E-07</v>
      </c>
      <c r="AQ911" s="62">
        <f t="shared" si="258"/>
        <v>2.80095993237467E-07</v>
      </c>
      <c r="AR911" s="62">
        <f t="shared" si="259"/>
        <v>0.7008000000000238</v>
      </c>
      <c r="AS911" s="139">
        <f t="shared" si="252"/>
        <v>0.49050000000000005</v>
      </c>
      <c r="AT911" s="62">
        <f t="shared" si="260"/>
        <v>0.4905002800959933</v>
      </c>
      <c r="AU911" s="62">
        <f t="shared" si="261"/>
        <v>-1.9604332639374763E-07</v>
      </c>
      <c r="AV911" s="62">
        <f t="shared" si="262"/>
        <v>0.7007998039566975</v>
      </c>
      <c r="AW911" s="13">
        <f t="shared" si="254"/>
        <v>3.742297722701613</v>
      </c>
      <c r="AX911" s="98">
        <f t="shared" si="253"/>
        <v>1.678964575443686</v>
      </c>
    </row>
    <row r="912" spans="32:50" ht="12.75">
      <c r="AF912" s="98"/>
      <c r="AG912" s="94">
        <v>877</v>
      </c>
      <c r="AH912" s="62">
        <f t="shared" si="246"/>
        <v>-0.0016000000000000458</v>
      </c>
      <c r="AI912" s="62">
        <f t="shared" si="247"/>
        <v>1.0016</v>
      </c>
      <c r="AJ912" s="62">
        <f t="shared" si="248"/>
        <v>-0.0020000013333357908</v>
      </c>
      <c r="AK912" s="62">
        <f t="shared" si="249"/>
        <v>0.7999983999984001</v>
      </c>
      <c r="AL912" s="62">
        <f t="shared" si="250"/>
        <v>1.6000015999884099E-06</v>
      </c>
      <c r="AM912" s="62">
        <f t="shared" si="255"/>
        <v>1.0016</v>
      </c>
      <c r="AN912" s="62">
        <f t="shared" si="256"/>
        <v>1.001600000001278</v>
      </c>
      <c r="AO912" s="62">
        <f t="shared" si="251"/>
        <v>0.7016000000012779</v>
      </c>
      <c r="AP912" s="62">
        <f t="shared" si="257"/>
        <v>1.597445686888028E-06</v>
      </c>
      <c r="AQ912" s="62">
        <f t="shared" si="258"/>
        <v>1.120767893922205E-06</v>
      </c>
      <c r="AR912" s="62">
        <f t="shared" si="259"/>
        <v>0.7016000000003827</v>
      </c>
      <c r="AS912" s="139">
        <f t="shared" si="252"/>
        <v>0.49050000000000005</v>
      </c>
      <c r="AT912" s="62">
        <f t="shared" si="260"/>
        <v>0.490501120767894</v>
      </c>
      <c r="AU912" s="62">
        <f t="shared" si="261"/>
        <v>-7.835488997850825E-07</v>
      </c>
      <c r="AV912" s="62">
        <f t="shared" si="262"/>
        <v>0.7015992164514829</v>
      </c>
      <c r="AW912" s="13">
        <f t="shared" si="254"/>
        <v>3.742935882245366</v>
      </c>
      <c r="AX912" s="98">
        <f t="shared" si="253"/>
        <v>1.6786783169286723</v>
      </c>
    </row>
    <row r="913" spans="32:50" ht="12.75">
      <c r="AF913" s="98"/>
      <c r="AG913" s="94">
        <v>878</v>
      </c>
      <c r="AH913" s="62">
        <f t="shared" si="246"/>
        <v>-0.0023999999999999577</v>
      </c>
      <c r="AI913" s="62">
        <f t="shared" si="247"/>
        <v>1.0024</v>
      </c>
      <c r="AJ913" s="62">
        <f t="shared" si="248"/>
        <v>-0.0030000045000181724</v>
      </c>
      <c r="AK913" s="62">
        <f t="shared" si="249"/>
        <v>0.7999963999919</v>
      </c>
      <c r="AL913" s="62">
        <f t="shared" si="250"/>
        <v>3.6000081000686635E-06</v>
      </c>
      <c r="AM913" s="62">
        <f t="shared" si="255"/>
        <v>1.0024</v>
      </c>
      <c r="AN913" s="62">
        <f t="shared" si="256"/>
        <v>1.0024000000064646</v>
      </c>
      <c r="AO913" s="62">
        <f t="shared" si="251"/>
        <v>0.7024000000064645</v>
      </c>
      <c r="AP913" s="62">
        <f t="shared" si="257"/>
        <v>3.591388767012356E-06</v>
      </c>
      <c r="AQ913" s="62">
        <f t="shared" si="258"/>
        <v>2.5225914699672727E-06</v>
      </c>
      <c r="AR913" s="62">
        <f t="shared" si="259"/>
        <v>0.7024000000019347</v>
      </c>
      <c r="AS913" s="139">
        <f t="shared" si="252"/>
        <v>0.49050000000000005</v>
      </c>
      <c r="AT913" s="62">
        <f t="shared" si="260"/>
        <v>0.49050252259147004</v>
      </c>
      <c r="AU913" s="62">
        <f t="shared" si="261"/>
        <v>-1.7615852498338035E-06</v>
      </c>
      <c r="AV913" s="62">
        <f t="shared" si="262"/>
        <v>0.7023982384166849</v>
      </c>
      <c r="AW913" s="13">
        <f t="shared" si="254"/>
        <v>3.7435718739504202</v>
      </c>
      <c r="AX913" s="98">
        <f t="shared" si="253"/>
        <v>1.6783931279377917</v>
      </c>
    </row>
    <row r="914" spans="32:50" ht="12.75">
      <c r="AF914" s="98"/>
      <c r="AG914" s="94">
        <v>879</v>
      </c>
      <c r="AH914" s="62">
        <f t="shared" si="246"/>
        <v>-0.0032000000000000917</v>
      </c>
      <c r="AI914" s="62">
        <f t="shared" si="247"/>
        <v>1.0032</v>
      </c>
      <c r="AJ914" s="62">
        <f t="shared" si="248"/>
        <v>-0.004000010666743582</v>
      </c>
      <c r="AK914" s="62">
        <f t="shared" si="249"/>
        <v>0.7999935999743998</v>
      </c>
      <c r="AL914" s="62">
        <f t="shared" si="250"/>
        <v>6.4000256002616496E-06</v>
      </c>
      <c r="AM914" s="62">
        <f t="shared" si="255"/>
        <v>1.0032</v>
      </c>
      <c r="AN914" s="62">
        <f t="shared" si="256"/>
        <v>1.0032000000204149</v>
      </c>
      <c r="AO914" s="62">
        <f t="shared" si="251"/>
        <v>0.7032000000204148</v>
      </c>
      <c r="AP914" s="62">
        <f t="shared" si="257"/>
        <v>6.379610845469322E-06</v>
      </c>
      <c r="AQ914" s="62">
        <f t="shared" si="258"/>
        <v>4.486142346633835E-06</v>
      </c>
      <c r="AR914" s="62">
        <f t="shared" si="259"/>
        <v>0.7032000000061049</v>
      </c>
      <c r="AS914" s="139">
        <f t="shared" si="252"/>
        <v>0.49050000000000005</v>
      </c>
      <c r="AT914" s="62">
        <f t="shared" si="260"/>
        <v>0.4905044861423467</v>
      </c>
      <c r="AU914" s="62">
        <f t="shared" si="261"/>
        <v>-3.1292277395875245E-06</v>
      </c>
      <c r="AV914" s="62">
        <f t="shared" si="262"/>
        <v>0.7031968707783653</v>
      </c>
      <c r="AW914" s="13">
        <f t="shared" si="254"/>
        <v>3.744205706312025</v>
      </c>
      <c r="AX914" s="98">
        <f t="shared" si="253"/>
        <v>1.6781090036232038</v>
      </c>
    </row>
    <row r="915" spans="32:50" ht="12.75">
      <c r="AF915" s="98"/>
      <c r="AG915" s="94">
        <v>880</v>
      </c>
      <c r="AH915" s="62">
        <f t="shared" si="246"/>
        <v>-0.0040000000000000036</v>
      </c>
      <c r="AI915" s="62">
        <f t="shared" si="247"/>
        <v>1.004</v>
      </c>
      <c r="AJ915" s="62">
        <f t="shared" si="248"/>
        <v>-0.005000020833567717</v>
      </c>
      <c r="AK915" s="62">
        <f t="shared" si="249"/>
        <v>0.7999899999374992</v>
      </c>
      <c r="AL915" s="62">
        <f t="shared" si="250"/>
        <v>1.000006250084784E-05</v>
      </c>
      <c r="AM915" s="62">
        <f t="shared" si="255"/>
        <v>1.004</v>
      </c>
      <c r="AN915" s="62">
        <f t="shared" si="256"/>
        <v>1.0040000000498015</v>
      </c>
      <c r="AO915" s="62">
        <f t="shared" si="251"/>
        <v>0.7040000000498015</v>
      </c>
      <c r="AP915" s="62">
        <f t="shared" si="257"/>
        <v>9.960221614060908E-06</v>
      </c>
      <c r="AQ915" s="62">
        <f t="shared" si="258"/>
        <v>7.011996016678975E-06</v>
      </c>
      <c r="AR915" s="62">
        <f t="shared" si="259"/>
        <v>0.7040000000148809</v>
      </c>
      <c r="AS915" s="139">
        <f t="shared" si="252"/>
        <v>0.49050000000000005</v>
      </c>
      <c r="AT915" s="62">
        <f t="shared" si="260"/>
        <v>0.4905070119960167</v>
      </c>
      <c r="AU915" s="62">
        <f t="shared" si="261"/>
        <v>-4.885558542892718E-06</v>
      </c>
      <c r="AV915" s="62">
        <f t="shared" si="262"/>
        <v>0.703995114456338</v>
      </c>
      <c r="AW915" s="13">
        <f t="shared" si="254"/>
        <v>3.7448373877757666</v>
      </c>
      <c r="AX915" s="98">
        <f t="shared" si="253"/>
        <v>1.6778259391688735</v>
      </c>
    </row>
    <row r="916" spans="32:50" ht="12.75">
      <c r="AF916" s="98"/>
      <c r="AG916" s="94">
        <v>881</v>
      </c>
      <c r="AH916" s="62">
        <f t="shared" si="246"/>
        <v>-0.0047999999999999154</v>
      </c>
      <c r="AI916" s="62">
        <f t="shared" si="247"/>
        <v>1.0048</v>
      </c>
      <c r="AJ916" s="62">
        <f t="shared" si="248"/>
        <v>-0.006000036000583108</v>
      </c>
      <c r="AK916" s="62">
        <f t="shared" si="249"/>
        <v>0.7999855998703977</v>
      </c>
      <c r="AL916" s="62">
        <f t="shared" si="250"/>
        <v>1.4400129602298861E-05</v>
      </c>
      <c r="AM916" s="62">
        <f t="shared" si="255"/>
        <v>1.0048</v>
      </c>
      <c r="AN916" s="62">
        <f t="shared" si="256"/>
        <v>1.0048000001031865</v>
      </c>
      <c r="AO916" s="62">
        <f t="shared" si="251"/>
        <v>0.7048000001031864</v>
      </c>
      <c r="AP916" s="62">
        <f t="shared" si="257"/>
        <v>1.4331339173281243E-05</v>
      </c>
      <c r="AQ916" s="62">
        <f t="shared" si="258"/>
        <v>1.0100727850461659E-05</v>
      </c>
      <c r="AR916" s="62">
        <f t="shared" si="259"/>
        <v>0.704800000030808</v>
      </c>
      <c r="AS916" s="139">
        <f t="shared" si="252"/>
        <v>0.49050000000000005</v>
      </c>
      <c r="AT916" s="62">
        <f t="shared" si="260"/>
        <v>0.4905101007278505</v>
      </c>
      <c r="AU916" s="62">
        <f t="shared" si="261"/>
        <v>-7.029666621932441E-06</v>
      </c>
      <c r="AV916" s="62">
        <f t="shared" si="262"/>
        <v>0.7047929703641861</v>
      </c>
      <c r="AW916" s="13">
        <f t="shared" si="254"/>
        <v>3.7454669267378593</v>
      </c>
      <c r="AX916" s="98">
        <f t="shared" si="253"/>
        <v>1.6775439297903427</v>
      </c>
    </row>
    <row r="917" spans="32:50" ht="12.75">
      <c r="AF917" s="98"/>
      <c r="AG917" s="94">
        <v>882</v>
      </c>
      <c r="AH917" s="62">
        <f t="shared" si="246"/>
        <v>-0.005600000000000049</v>
      </c>
      <c r="AI917" s="62">
        <f t="shared" si="247"/>
        <v>1.0056</v>
      </c>
      <c r="AJ917" s="62">
        <f t="shared" si="248"/>
        <v>-0.007000057167927291</v>
      </c>
      <c r="AK917" s="62">
        <f t="shared" si="249"/>
        <v>0.7999803997598942</v>
      </c>
      <c r="AL917" s="62">
        <f t="shared" si="250"/>
        <v>1.960024010583261E-05</v>
      </c>
      <c r="AM917" s="62">
        <f t="shared" si="255"/>
        <v>1.0056</v>
      </c>
      <c r="AN917" s="62">
        <f t="shared" si="256"/>
        <v>1.005600000191015</v>
      </c>
      <c r="AO917" s="62">
        <f t="shared" si="251"/>
        <v>0.705600000191015</v>
      </c>
      <c r="AP917" s="62">
        <f t="shared" si="257"/>
        <v>1.949108999935417E-05</v>
      </c>
      <c r="AQ917" s="62">
        <f t="shared" si="258"/>
        <v>1.3752913106396599E-05</v>
      </c>
      <c r="AR917" s="62">
        <f t="shared" si="259"/>
        <v>0.7056000000569853</v>
      </c>
      <c r="AS917" s="139">
        <f t="shared" si="252"/>
        <v>0.49050000000000005</v>
      </c>
      <c r="AT917" s="62">
        <f t="shared" si="260"/>
        <v>0.49051375291310645</v>
      </c>
      <c r="AU917" s="62">
        <f t="shared" si="261"/>
        <v>-9.560647705161036E-06</v>
      </c>
      <c r="AV917" s="62">
        <f t="shared" si="262"/>
        <v>0.7055904394092801</v>
      </c>
      <c r="AW917" s="13">
        <f t="shared" si="254"/>
        <v>3.746094331545445</v>
      </c>
      <c r="AX917" s="98">
        <f t="shared" si="253"/>
        <v>1.6772629707345006</v>
      </c>
    </row>
    <row r="918" spans="32:50" ht="12.75">
      <c r="AF918" s="98"/>
      <c r="AG918" s="94">
        <v>883</v>
      </c>
      <c r="AH918" s="62">
        <f t="shared" si="246"/>
        <v>-0.006399999999999961</v>
      </c>
      <c r="AI918" s="62">
        <f t="shared" si="247"/>
        <v>1.0064</v>
      </c>
      <c r="AJ918" s="62">
        <f t="shared" si="248"/>
        <v>-0.008000085335790979</v>
      </c>
      <c r="AK918" s="62">
        <f t="shared" si="249"/>
        <v>0.799974399590387</v>
      </c>
      <c r="AL918" s="62">
        <f t="shared" si="250"/>
        <v>2.560040961308019E-05</v>
      </c>
      <c r="AM918" s="62">
        <f t="shared" si="255"/>
        <v>1.0064</v>
      </c>
      <c r="AN918" s="62">
        <f t="shared" si="256"/>
        <v>1.0064000003256066</v>
      </c>
      <c r="AO918" s="62">
        <f t="shared" si="251"/>
        <v>0.7064000003256066</v>
      </c>
      <c r="AP918" s="62">
        <f t="shared" si="257"/>
        <v>2.5437608910531023E-05</v>
      </c>
      <c r="AQ918" s="62">
        <f t="shared" si="258"/>
        <v>1.7969126940743883E-05</v>
      </c>
      <c r="AR918" s="62">
        <f t="shared" si="259"/>
        <v>0.7064000000970607</v>
      </c>
      <c r="AS918" s="139">
        <f t="shared" si="252"/>
        <v>0.49050000000000005</v>
      </c>
      <c r="AT918" s="62">
        <f t="shared" si="260"/>
        <v>0.4905179691269408</v>
      </c>
      <c r="AU918" s="62">
        <f t="shared" si="261"/>
        <v>-1.2477604264930354E-05</v>
      </c>
      <c r="AV918" s="62">
        <f t="shared" si="262"/>
        <v>0.7063875224927958</v>
      </c>
      <c r="AW918" s="13">
        <f t="shared" si="254"/>
        <v>3.746719610496888</v>
      </c>
      <c r="AX918" s="98">
        <f t="shared" si="253"/>
        <v>1.6769830572793554</v>
      </c>
    </row>
    <row r="919" spans="32:50" ht="12.75">
      <c r="AF919" s="98"/>
      <c r="AG919" s="94">
        <v>884</v>
      </c>
      <c r="AH919" s="62">
        <f t="shared" si="246"/>
        <v>-0.007200000000000095</v>
      </c>
      <c r="AI919" s="62">
        <f t="shared" si="247"/>
        <v>1.0072</v>
      </c>
      <c r="AJ919" s="62">
        <f t="shared" si="248"/>
        <v>-0.009000121504429007</v>
      </c>
      <c r="AK919" s="62">
        <f t="shared" si="249"/>
        <v>0.7999675993438735</v>
      </c>
      <c r="AL919" s="62">
        <f t="shared" si="250"/>
        <v>3.240065612652998E-05</v>
      </c>
      <c r="AM919" s="62">
        <f t="shared" si="255"/>
        <v>1.0072</v>
      </c>
      <c r="AN919" s="62">
        <f t="shared" si="256"/>
        <v>1.007200000521149</v>
      </c>
      <c r="AO919" s="62">
        <f t="shared" si="251"/>
        <v>0.707200000521149</v>
      </c>
      <c r="AP919" s="62">
        <f t="shared" si="257"/>
        <v>3.2169039034306396E-05</v>
      </c>
      <c r="AQ919" s="62">
        <f t="shared" si="258"/>
        <v>2.274994441790256E-05</v>
      </c>
      <c r="AR919" s="62">
        <f t="shared" si="259"/>
        <v>0.707200000155227</v>
      </c>
      <c r="AS919" s="139">
        <f t="shared" si="252"/>
        <v>0.49050000000000005</v>
      </c>
      <c r="AT919" s="62">
        <f t="shared" si="260"/>
        <v>0.49052274994441797</v>
      </c>
      <c r="AU919" s="62">
        <f t="shared" si="261"/>
        <v>-1.5779645495620472E-05</v>
      </c>
      <c r="AV919" s="62">
        <f t="shared" si="262"/>
        <v>0.7071842205097314</v>
      </c>
      <c r="AW919" s="13">
        <f t="shared" si="254"/>
        <v>3.7473427718420624</v>
      </c>
      <c r="AX919" s="98">
        <f t="shared" si="253"/>
        <v>1.6767041847338113</v>
      </c>
    </row>
    <row r="920" spans="32:50" ht="12.75">
      <c r="AF920" s="98"/>
      <c r="AG920" s="94">
        <v>885</v>
      </c>
      <c r="AH920" s="62">
        <f t="shared" si="246"/>
        <v>-0.008000000000000007</v>
      </c>
      <c r="AI920" s="62">
        <f t="shared" si="247"/>
        <v>1.008</v>
      </c>
      <c r="AJ920" s="62">
        <f t="shared" si="248"/>
        <v>-0.010000166674167121</v>
      </c>
      <c r="AK920" s="62">
        <f t="shared" si="249"/>
        <v>0.7999599989999501</v>
      </c>
      <c r="AL920" s="62">
        <f t="shared" si="250"/>
        <v>4.000100004997176E-05</v>
      </c>
      <c r="AM920" s="62">
        <f t="shared" si="255"/>
        <v>1.008</v>
      </c>
      <c r="AN920" s="62">
        <f t="shared" si="256"/>
        <v>1.0080000007936905</v>
      </c>
      <c r="AO920" s="62">
        <f t="shared" si="251"/>
        <v>0.7080000007936904</v>
      </c>
      <c r="AP920" s="62">
        <f t="shared" si="257"/>
        <v>3.968353177477593E-05</v>
      </c>
      <c r="AQ920" s="62">
        <f t="shared" si="258"/>
        <v>2.8095940520663634E-05</v>
      </c>
      <c r="AR920" s="62">
        <f t="shared" si="259"/>
        <v>0.7080000002362173</v>
      </c>
      <c r="AS920" s="139">
        <f t="shared" si="252"/>
        <v>0.49050000000000005</v>
      </c>
      <c r="AT920" s="62">
        <f t="shared" si="260"/>
        <v>0.4905280959405207</v>
      </c>
      <c r="AU920" s="62">
        <f t="shared" si="261"/>
        <v>-1.946588729189417E-05</v>
      </c>
      <c r="AV920" s="62">
        <f t="shared" si="262"/>
        <v>0.7079805343489255</v>
      </c>
      <c r="AW920" s="13">
        <f t="shared" si="254"/>
        <v>3.7479638237826474</v>
      </c>
      <c r="AX920" s="98">
        <f t="shared" si="253"/>
        <v>1.6764263484374449</v>
      </c>
    </row>
    <row r="921" spans="32:50" ht="12.75">
      <c r="AF921" s="98"/>
      <c r="AG921" s="94">
        <v>886</v>
      </c>
      <c r="AH921" s="62">
        <f t="shared" si="246"/>
        <v>-0.008799999999999919</v>
      </c>
      <c r="AI921" s="62">
        <f t="shared" si="247"/>
        <v>1.0088</v>
      </c>
      <c r="AJ921" s="62">
        <f t="shared" si="248"/>
        <v>-0.011000221845412928</v>
      </c>
      <c r="AK921" s="62">
        <f t="shared" si="249"/>
        <v>0.7999515985358114</v>
      </c>
      <c r="AL921" s="62">
        <f t="shared" si="250"/>
        <v>4.840146418860769E-05</v>
      </c>
      <c r="AM921" s="62">
        <f t="shared" si="255"/>
        <v>1.0088</v>
      </c>
      <c r="AN921" s="62">
        <f t="shared" si="256"/>
        <v>1.0088000011611329</v>
      </c>
      <c r="AO921" s="62">
        <f t="shared" si="251"/>
        <v>0.7088000011611328</v>
      </c>
      <c r="AP921" s="62">
        <f t="shared" si="257"/>
        <v>4.797924677980521E-05</v>
      </c>
      <c r="AQ921" s="62">
        <f t="shared" si="258"/>
        <v>3.400769016018855E-05</v>
      </c>
      <c r="AR921" s="62">
        <f t="shared" si="259"/>
        <v>0.7088000003453011</v>
      </c>
      <c r="AS921" s="139">
        <f t="shared" si="252"/>
        <v>0.49050000000000005</v>
      </c>
      <c r="AT921" s="62">
        <f t="shared" si="260"/>
        <v>0.49053400769016026</v>
      </c>
      <c r="AU921" s="62">
        <f t="shared" si="261"/>
        <v>-2.3535452226912666E-05</v>
      </c>
      <c r="AV921" s="62">
        <f t="shared" si="262"/>
        <v>0.7087764648930742</v>
      </c>
      <c r="AW921" s="13">
        <f t="shared" si="254"/>
        <v>3.7485827744724083</v>
      </c>
      <c r="AX921" s="98">
        <f t="shared" si="253"/>
        <v>1.6761495437602838</v>
      </c>
    </row>
    <row r="922" spans="32:50" ht="12.75">
      <c r="AF922" s="98"/>
      <c r="AG922" s="94">
        <v>887</v>
      </c>
      <c r="AH922" s="62">
        <f t="shared" si="246"/>
        <v>-0.009600000000000053</v>
      </c>
      <c r="AI922" s="62">
        <f t="shared" si="247"/>
        <v>1.0096</v>
      </c>
      <c r="AJ922" s="62">
        <f t="shared" si="248"/>
        <v>-0.012000288018664066</v>
      </c>
      <c r="AK922" s="62">
        <f t="shared" si="249"/>
        <v>0.7999423979262508</v>
      </c>
      <c r="AL922" s="62">
        <f t="shared" si="250"/>
        <v>5.7602073749274396E-05</v>
      </c>
      <c r="AM922" s="62">
        <f t="shared" si="255"/>
        <v>1.0096</v>
      </c>
      <c r="AN922" s="62">
        <f t="shared" si="256"/>
        <v>1.0096000016432245</v>
      </c>
      <c r="AO922" s="62">
        <f t="shared" si="251"/>
        <v>0.7096000016432245</v>
      </c>
      <c r="AP922" s="62">
        <f t="shared" si="257"/>
        <v>5.7054351908451184E-05</v>
      </c>
      <c r="AQ922" s="62">
        <f t="shared" si="258"/>
        <v>4.04857681860252E-05</v>
      </c>
      <c r="AR922" s="62">
        <f t="shared" si="259"/>
        <v>0.7096000004882799</v>
      </c>
      <c r="AS922" s="139">
        <f t="shared" si="252"/>
        <v>0.49050000000000005</v>
      </c>
      <c r="AT922" s="62">
        <f t="shared" si="260"/>
        <v>0.4905404857681861</v>
      </c>
      <c r="AU922" s="62">
        <f t="shared" si="261"/>
        <v>-2.798746953072894E-05</v>
      </c>
      <c r="AV922" s="62">
        <f t="shared" si="262"/>
        <v>0.7095720130187492</v>
      </c>
      <c r="AW922" s="13">
        <f t="shared" si="254"/>
        <v>3.749199632017488</v>
      </c>
      <c r="AX922" s="98">
        <f t="shared" si="253"/>
        <v>1.6758737661025884</v>
      </c>
    </row>
    <row r="923" spans="32:50" ht="12.75">
      <c r="AF923" s="98"/>
      <c r="AG923" s="94">
        <v>888</v>
      </c>
      <c r="AH923" s="62">
        <f t="shared" si="246"/>
        <v>-0.010399999999999965</v>
      </c>
      <c r="AI923" s="62">
        <f t="shared" si="247"/>
        <v>1.0104</v>
      </c>
      <c r="AJ923" s="62">
        <f t="shared" si="248"/>
        <v>-0.013000366194516399</v>
      </c>
      <c r="AK923" s="62">
        <f t="shared" si="249"/>
        <v>0.7999323971436587</v>
      </c>
      <c r="AL923" s="62">
        <f t="shared" si="250"/>
        <v>6.760285634133112E-05</v>
      </c>
      <c r="AM923" s="62">
        <f t="shared" si="255"/>
        <v>1.0104</v>
      </c>
      <c r="AN923" s="62">
        <f t="shared" si="256"/>
        <v>1.010400002261553</v>
      </c>
      <c r="AO923" s="62">
        <f t="shared" si="251"/>
        <v>0.7104000022615529</v>
      </c>
      <c r="AP923" s="62">
        <f t="shared" si="257"/>
        <v>6.690702319918376E-05</v>
      </c>
      <c r="AQ923" s="62">
        <f t="shared" si="258"/>
        <v>4.7530749396551616E-05</v>
      </c>
      <c r="AR923" s="62">
        <f t="shared" si="259"/>
        <v>0.7104000006714823</v>
      </c>
      <c r="AS923" s="139">
        <f t="shared" si="252"/>
        <v>0.49050000000000005</v>
      </c>
      <c r="AT923" s="62">
        <f t="shared" si="260"/>
        <v>0.4905475307493966</v>
      </c>
      <c r="AU923" s="62">
        <f t="shared" si="261"/>
        <v>-3.282107506912725E-05</v>
      </c>
      <c r="AV923" s="62">
        <f t="shared" si="262"/>
        <v>0.7103671795964133</v>
      </c>
      <c r="AW923" s="13">
        <f t="shared" si="254"/>
        <v>3.7498144044766866</v>
      </c>
      <c r="AX923" s="98">
        <f t="shared" si="253"/>
        <v>1.6755990108946337</v>
      </c>
    </row>
    <row r="924" spans="32:50" ht="12.75">
      <c r="AF924" s="98"/>
      <c r="AG924" s="94">
        <v>889</v>
      </c>
      <c r="AH924" s="62">
        <f t="shared" si="246"/>
        <v>-0.011200000000000099</v>
      </c>
      <c r="AI924" s="62">
        <f t="shared" si="247"/>
        <v>1.0112</v>
      </c>
      <c r="AJ924" s="62">
        <f t="shared" si="248"/>
        <v>-0.014000457373674963</v>
      </c>
      <c r="AK924" s="62">
        <f t="shared" si="249"/>
        <v>0.7999215961580235</v>
      </c>
      <c r="AL924" s="62">
        <f t="shared" si="250"/>
        <v>7.84038419765487E-05</v>
      </c>
      <c r="AM924" s="62">
        <f t="shared" si="255"/>
        <v>1.0112</v>
      </c>
      <c r="AN924" s="62">
        <f t="shared" si="256"/>
        <v>1.0112000030395385</v>
      </c>
      <c r="AO924" s="62">
        <f t="shared" si="251"/>
        <v>0.7112000030395385</v>
      </c>
      <c r="AP924" s="62">
        <f t="shared" si="257"/>
        <v>7.753544483725677E-05</v>
      </c>
      <c r="AQ924" s="62">
        <f t="shared" si="258"/>
        <v>5.5143208548677836E-05</v>
      </c>
      <c r="AR924" s="62">
        <f t="shared" si="259"/>
        <v>0.7112000009017618</v>
      </c>
      <c r="AS924" s="139">
        <f t="shared" si="252"/>
        <v>0.49050000000000005</v>
      </c>
      <c r="AT924" s="62">
        <f t="shared" si="260"/>
        <v>0.4905551432085487</v>
      </c>
      <c r="AU924" s="62">
        <f t="shared" si="261"/>
        <v>-3.803541132209876E-05</v>
      </c>
      <c r="AV924" s="62">
        <f t="shared" si="262"/>
        <v>0.7111619654904398</v>
      </c>
      <c r="AW924" s="13">
        <f t="shared" si="254"/>
        <v>3.7504270998617435</v>
      </c>
      <c r="AX924" s="98">
        <f t="shared" si="253"/>
        <v>1.6753252735964954</v>
      </c>
    </row>
    <row r="925" spans="32:50" ht="12.75">
      <c r="AF925" s="98"/>
      <c r="AG925" s="94">
        <v>890</v>
      </c>
      <c r="AH925" s="62">
        <f t="shared" si="246"/>
        <v>-0.01200000000000001</v>
      </c>
      <c r="AI925" s="62">
        <f t="shared" si="247"/>
        <v>1.012</v>
      </c>
      <c r="AJ925" s="62">
        <f t="shared" si="248"/>
        <v>-0.015000562556960768</v>
      </c>
      <c r="AK925" s="62">
        <f t="shared" si="249"/>
        <v>0.7999099949369305</v>
      </c>
      <c r="AL925" s="62">
        <f t="shared" si="250"/>
        <v>9.000506306955369E-05</v>
      </c>
      <c r="AM925" s="62">
        <f t="shared" si="255"/>
        <v>1.012</v>
      </c>
      <c r="AN925" s="62">
        <f t="shared" si="256"/>
        <v>1.0120000040024264</v>
      </c>
      <c r="AO925" s="62">
        <f t="shared" si="251"/>
        <v>0.7120000040024264</v>
      </c>
      <c r="AP925" s="62">
        <f t="shared" si="257"/>
        <v>8.893780912276912E-05</v>
      </c>
      <c r="AQ925" s="62">
        <f t="shared" si="258"/>
        <v>6.332372036789757E-05</v>
      </c>
      <c r="AR925" s="62">
        <f t="shared" si="259"/>
        <v>0.7120000011864899</v>
      </c>
      <c r="AS925" s="139">
        <f t="shared" si="252"/>
        <v>0.49050000000000005</v>
      </c>
      <c r="AT925" s="62">
        <f t="shared" si="260"/>
        <v>0.4905633237203679</v>
      </c>
      <c r="AU925" s="62">
        <f t="shared" si="261"/>
        <v>-4.3629627362709104E-05</v>
      </c>
      <c r="AV925" s="62">
        <f t="shared" si="262"/>
        <v>0.7119563715591272</v>
      </c>
      <c r="AW925" s="13">
        <f t="shared" si="254"/>
        <v>3.751037726137615</v>
      </c>
      <c r="AX925" s="98">
        <f t="shared" si="253"/>
        <v>1.6750525496978363</v>
      </c>
    </row>
    <row r="926" spans="32:50" ht="12.75">
      <c r="AF926" s="98"/>
      <c r="AG926" s="94">
        <v>891</v>
      </c>
      <c r="AH926" s="62">
        <f t="shared" si="246"/>
        <v>-0.012799999999999923</v>
      </c>
      <c r="AI926" s="62">
        <f t="shared" si="247"/>
        <v>1.0128</v>
      </c>
      <c r="AJ926" s="62">
        <f t="shared" si="248"/>
        <v>-0.016000682745321758</v>
      </c>
      <c r="AK926" s="62">
        <f t="shared" si="249"/>
        <v>0.7998975934455611</v>
      </c>
      <c r="AL926" s="62">
        <f t="shared" si="250"/>
        <v>0.00010240655443893854</v>
      </c>
      <c r="AM926" s="62">
        <f t="shared" si="255"/>
        <v>1.0128</v>
      </c>
      <c r="AN926" s="62">
        <f t="shared" si="256"/>
        <v>1.0128000051772819</v>
      </c>
      <c r="AO926" s="62">
        <f t="shared" si="251"/>
        <v>0.7128000051772818</v>
      </c>
      <c r="AP926" s="62">
        <f t="shared" si="257"/>
        <v>0.00010111231643952136</v>
      </c>
      <c r="AQ926" s="62">
        <f t="shared" si="258"/>
        <v>7.207285955876922E-05</v>
      </c>
      <c r="AR926" s="62">
        <f t="shared" si="259"/>
        <v>0.7128000015335549</v>
      </c>
      <c r="AS926" s="139">
        <f t="shared" si="252"/>
        <v>0.49050000000000005</v>
      </c>
      <c r="AT926" s="62">
        <f t="shared" si="260"/>
        <v>0.49057207285955884</v>
      </c>
      <c r="AU926" s="62">
        <f t="shared" si="261"/>
        <v>-4.96028788364093E-05</v>
      </c>
      <c r="AV926" s="62">
        <f t="shared" si="262"/>
        <v>0.7127503986547186</v>
      </c>
      <c r="AW926" s="13">
        <f t="shared" si="254"/>
        <v>3.751646291222757</v>
      </c>
      <c r="AX926" s="98">
        <f t="shared" si="253"/>
        <v>1.674780834717693</v>
      </c>
    </row>
    <row r="927" spans="32:50" ht="12.75">
      <c r="AF927" s="98"/>
      <c r="AG927" s="94">
        <v>892</v>
      </c>
      <c r="AH927" s="62">
        <f t="shared" si="246"/>
        <v>-0.013600000000000056</v>
      </c>
      <c r="AI927" s="62">
        <f t="shared" si="247"/>
        <v>1.0136</v>
      </c>
      <c r="AJ927" s="62">
        <f t="shared" si="248"/>
        <v>-0.017000818939841</v>
      </c>
      <c r="AK927" s="62">
        <f t="shared" si="249"/>
        <v>0.7998843916466929</v>
      </c>
      <c r="AL927" s="62">
        <f t="shared" si="250"/>
        <v>0.00011560835330715058</v>
      </c>
      <c r="AM927" s="62">
        <f t="shared" si="255"/>
        <v>1.0136</v>
      </c>
      <c r="AN927" s="62">
        <f t="shared" si="256"/>
        <v>1.013600006592981</v>
      </c>
      <c r="AO927" s="62">
        <f t="shared" si="251"/>
        <v>0.7136000065929811</v>
      </c>
      <c r="AP927" s="62">
        <f t="shared" si="257"/>
        <v>0.0001140571752228026</v>
      </c>
      <c r="AQ927" s="62">
        <f t="shared" si="258"/>
        <v>8.139120081449851E-05</v>
      </c>
      <c r="AR927" s="62">
        <f t="shared" si="259"/>
        <v>0.7136000019513559</v>
      </c>
      <c r="AS927" s="139">
        <f t="shared" si="252"/>
        <v>0.49050000000000005</v>
      </c>
      <c r="AT927" s="62">
        <f t="shared" si="260"/>
        <v>0.49058139120081456</v>
      </c>
      <c r="AU927" s="62">
        <f t="shared" si="261"/>
        <v>-5.595432793987493E-05</v>
      </c>
      <c r="AV927" s="62">
        <f t="shared" si="262"/>
        <v>0.713544047623416</v>
      </c>
      <c r="AW927" s="13">
        <f t="shared" si="254"/>
        <v>3.7522528029893922</v>
      </c>
      <c r="AX927" s="98">
        <f t="shared" si="253"/>
        <v>1.6745101242042697</v>
      </c>
    </row>
    <row r="928" spans="32:50" ht="12.75">
      <c r="AF928" s="98"/>
      <c r="AG928" s="94">
        <v>893</v>
      </c>
      <c r="AH928" s="62">
        <f t="shared" si="246"/>
        <v>-0.014399999999999968</v>
      </c>
      <c r="AI928" s="62">
        <f t="shared" si="247"/>
        <v>1.0144</v>
      </c>
      <c r="AJ928" s="62">
        <f t="shared" si="248"/>
        <v>-0.018000972141744898</v>
      </c>
      <c r="AK928" s="62">
        <f t="shared" si="249"/>
        <v>0.7998703895006991</v>
      </c>
      <c r="AL928" s="62">
        <f t="shared" si="250"/>
        <v>0.00012961049930093616</v>
      </c>
      <c r="AM928" s="62">
        <f t="shared" si="255"/>
        <v>1.0144</v>
      </c>
      <c r="AN928" s="62">
        <f t="shared" si="256"/>
        <v>1.0144000082802058</v>
      </c>
      <c r="AO928" s="62">
        <f t="shared" si="251"/>
        <v>0.7144000082802058</v>
      </c>
      <c r="AP928" s="62">
        <f t="shared" si="257"/>
        <v>0.00012777060192786368</v>
      </c>
      <c r="AQ928" s="62">
        <f t="shared" si="258"/>
        <v>9.127931882687189E-05</v>
      </c>
      <c r="AR928" s="62">
        <f t="shared" si="259"/>
        <v>0.7144000024487991</v>
      </c>
      <c r="AS928" s="139">
        <f t="shared" si="252"/>
        <v>0.49050000000000005</v>
      </c>
      <c r="AT928" s="62">
        <f t="shared" si="260"/>
        <v>0.4905912793188269</v>
      </c>
      <c r="AU928" s="62">
        <f t="shared" si="261"/>
        <v>-6.268314340023481E-05</v>
      </c>
      <c r="AV928" s="62">
        <f t="shared" si="262"/>
        <v>0.7143373193053989</v>
      </c>
      <c r="AW928" s="13">
        <f t="shared" si="254"/>
        <v>3.7528572692637896</v>
      </c>
      <c r="AX928" s="98">
        <f t="shared" si="253"/>
        <v>1.6742404137347273</v>
      </c>
    </row>
    <row r="929" spans="32:50" ht="12.75">
      <c r="AF929" s="98"/>
      <c r="AG929" s="94">
        <v>894</v>
      </c>
      <c r="AH929" s="62">
        <f t="shared" si="246"/>
        <v>-0.015200000000000102</v>
      </c>
      <c r="AI929" s="62">
        <f t="shared" si="247"/>
        <v>1.0152</v>
      </c>
      <c r="AJ929" s="62">
        <f t="shared" si="248"/>
        <v>-0.019001143352414134</v>
      </c>
      <c r="AK929" s="62">
        <f t="shared" si="249"/>
        <v>0.7998555869655473</v>
      </c>
      <c r="AL929" s="62">
        <f t="shared" si="250"/>
        <v>0.00014441303445278386</v>
      </c>
      <c r="AM929" s="62">
        <f t="shared" si="255"/>
        <v>1.0152</v>
      </c>
      <c r="AN929" s="62">
        <f t="shared" si="256"/>
        <v>1.0152000102714365</v>
      </c>
      <c r="AO929" s="62">
        <f t="shared" si="251"/>
        <v>0.7152000102714364</v>
      </c>
      <c r="AP929" s="62">
        <f t="shared" si="257"/>
        <v>0.00014225082099951112</v>
      </c>
      <c r="AQ929" s="62">
        <f t="shared" si="258"/>
        <v>0.00010173778829685491</v>
      </c>
      <c r="AR929" s="62">
        <f t="shared" si="259"/>
        <v>0.7152000030352944</v>
      </c>
      <c r="AS929" s="139">
        <f t="shared" si="252"/>
        <v>0.49050000000000005</v>
      </c>
      <c r="AT929" s="62">
        <f t="shared" si="260"/>
        <v>0.4906017377882969</v>
      </c>
      <c r="AU929" s="62">
        <f t="shared" si="261"/>
        <v>-6.978850045490243E-05</v>
      </c>
      <c r="AV929" s="62">
        <f t="shared" si="262"/>
        <v>0.7151302145348395</v>
      </c>
      <c r="AW929" s="13">
        <f t="shared" si="254"/>
        <v>3.7534596978265298</v>
      </c>
      <c r="AX929" s="98">
        <f t="shared" si="253"/>
        <v>1.6739716989149807</v>
      </c>
    </row>
    <row r="930" spans="32:50" ht="12.75">
      <c r="AF930" s="98"/>
      <c r="AG930" s="94">
        <v>895</v>
      </c>
      <c r="AH930" s="62">
        <f t="shared" si="246"/>
        <v>-0.016000000000000014</v>
      </c>
      <c r="AI930" s="62">
        <f t="shared" si="247"/>
        <v>1.016</v>
      </c>
      <c r="AJ930" s="62">
        <f t="shared" si="248"/>
        <v>-0.020001333573390512</v>
      </c>
      <c r="AK930" s="62">
        <f t="shared" si="249"/>
        <v>0.7998399839967992</v>
      </c>
      <c r="AL930" s="62">
        <f t="shared" si="250"/>
        <v>0.00016001600320081355</v>
      </c>
      <c r="AM930" s="62">
        <f t="shared" si="255"/>
        <v>1.016</v>
      </c>
      <c r="AN930" s="62">
        <f t="shared" si="256"/>
        <v>1.0160000126009454</v>
      </c>
      <c r="AO930" s="62">
        <f t="shared" si="251"/>
        <v>0.7160000126009454</v>
      </c>
      <c r="AP930" s="62">
        <f t="shared" si="257"/>
        <v>0.00015749606484030253</v>
      </c>
      <c r="AQ930" s="62">
        <f t="shared" si="258"/>
        <v>0.00011276718394405739</v>
      </c>
      <c r="AR930" s="62">
        <f t="shared" si="259"/>
        <v>0.7160000037207515</v>
      </c>
      <c r="AS930" s="139">
        <f t="shared" si="252"/>
        <v>0.49050000000000005</v>
      </c>
      <c r="AT930" s="62">
        <f t="shared" si="260"/>
        <v>0.4906127671839441</v>
      </c>
      <c r="AU930" s="62">
        <f t="shared" si="261"/>
        <v>-7.726958083077362E-05</v>
      </c>
      <c r="AV930" s="62">
        <f t="shared" si="262"/>
        <v>0.7159227341399207</v>
      </c>
      <c r="AW930" s="13">
        <f t="shared" si="254"/>
        <v>3.7540600964127826</v>
      </c>
      <c r="AX930" s="98">
        <f t="shared" si="253"/>
        <v>1.6737039753794902</v>
      </c>
    </row>
    <row r="931" spans="32:50" ht="12.75">
      <c r="AF931" s="98"/>
      <c r="AG931" s="94">
        <v>896</v>
      </c>
      <c r="AH931" s="62">
        <f t="shared" si="246"/>
        <v>-0.016799999999999926</v>
      </c>
      <c r="AI931" s="62">
        <f t="shared" si="247"/>
        <v>1.0168</v>
      </c>
      <c r="AJ931" s="62">
        <f t="shared" si="248"/>
        <v>-0.021001543806387916</v>
      </c>
      <c r="AK931" s="62">
        <f t="shared" si="249"/>
        <v>0.7998235805476105</v>
      </c>
      <c r="AL931" s="62">
        <f t="shared" si="250"/>
        <v>0.00017641945238955348</v>
      </c>
      <c r="AM931" s="62">
        <f t="shared" si="255"/>
        <v>1.0168</v>
      </c>
      <c r="AN931" s="62">
        <f t="shared" si="256"/>
        <v>1.016800015304791</v>
      </c>
      <c r="AO931" s="62">
        <f t="shared" si="251"/>
        <v>0.7168000153047909</v>
      </c>
      <c r="AP931" s="62">
        <f t="shared" si="257"/>
        <v>0.00017350457377975285</v>
      </c>
      <c r="AQ931" s="62">
        <f t="shared" si="258"/>
        <v>0.00012436808051678532</v>
      </c>
      <c r="AR931" s="62">
        <f t="shared" si="259"/>
        <v>0.7168000045155755</v>
      </c>
      <c r="AS931" s="139">
        <f t="shared" si="252"/>
        <v>0.49050000000000005</v>
      </c>
      <c r="AT931" s="62">
        <f t="shared" si="260"/>
        <v>0.49062436808051685</v>
      </c>
      <c r="AU931" s="62">
        <f t="shared" si="261"/>
        <v>-8.512557272397278E-05</v>
      </c>
      <c r="AV931" s="62">
        <f t="shared" si="262"/>
        <v>0.7167148789428515</v>
      </c>
      <c r="AW931" s="13">
        <f t="shared" si="254"/>
        <v>3.754658472712567</v>
      </c>
      <c r="AX931" s="98">
        <f t="shared" si="253"/>
        <v>1.6734372387910625</v>
      </c>
    </row>
    <row r="932" spans="32:50" ht="12.75">
      <c r="AF932" s="98"/>
      <c r="AG932" s="94">
        <v>897</v>
      </c>
      <c r="AH932" s="62">
        <f aca="true" t="shared" si="263" ref="AH932:AH995">$AC$38-AI932</f>
        <v>-0.01760000000000006</v>
      </c>
      <c r="AI932" s="62">
        <f aca="true" t="shared" si="264" ref="AI932:AI995">$AC$45+AG932*$AI$33</f>
        <v>1.0176</v>
      </c>
      <c r="AJ932" s="62">
        <f aca="true" t="shared" si="265" ref="AJ932:AJ995">ASIN(AH932/$AC$53)</f>
        <v>-0.022001775053300535</v>
      </c>
      <c r="AK932" s="62">
        <f aca="true" t="shared" si="266" ref="AK932:AK995">$AC$53*COS(AJ932)</f>
        <v>0.7998063765687293</v>
      </c>
      <c r="AL932" s="62">
        <f aca="true" t="shared" si="267" ref="AL932:AL995">$AC$53-AK932</f>
        <v>0.00019362343127071746</v>
      </c>
      <c r="AM932" s="62">
        <f t="shared" si="255"/>
        <v>1.0176</v>
      </c>
      <c r="AN932" s="62">
        <f t="shared" si="256"/>
        <v>1.01760001842081</v>
      </c>
      <c r="AO932" s="62">
        <f aca="true" t="shared" si="268" ref="AO932:AO995">$AC$44*(AN932-$AC$45)</f>
        <v>0.71760001842081</v>
      </c>
      <c r="AP932" s="62">
        <f t="shared" si="257"/>
        <v>0.000190274596043674</v>
      </c>
      <c r="AQ932" s="62">
        <f t="shared" si="258"/>
        <v>0.00013654105280205435</v>
      </c>
      <c r="AR932" s="62">
        <f t="shared" si="259"/>
        <v>0.7176000054306632</v>
      </c>
      <c r="AS932" s="139">
        <f aca="true" t="shared" si="269" ref="AS932:AS995">$AC$40*$AC$37</f>
        <v>0.49050000000000005</v>
      </c>
      <c r="AT932" s="62">
        <f t="shared" si="260"/>
        <v>0.4906365410528021</v>
      </c>
      <c r="AU932" s="62">
        <f t="shared" si="261"/>
        <v>-9.335567077971677E-05</v>
      </c>
      <c r="AV932" s="62">
        <f t="shared" si="262"/>
        <v>0.7175066497598834</v>
      </c>
      <c r="AW932" s="13">
        <f t="shared" si="254"/>
        <v>3.755254834371016</v>
      </c>
      <c r="AX932" s="98">
        <f aca="true" t="shared" si="270" ref="AX932:AX995">2*PI()/AW932</f>
        <v>1.6731714848406511</v>
      </c>
    </row>
    <row r="933" spans="32:50" ht="12.75">
      <c r="AF933" s="98"/>
      <c r="AG933" s="94">
        <v>898</v>
      </c>
      <c r="AH933" s="62">
        <f t="shared" si="263"/>
        <v>-0.018399999999999972</v>
      </c>
      <c r="AI933" s="62">
        <f t="shared" si="264"/>
        <v>1.0184</v>
      </c>
      <c r="AJ933" s="62">
        <f t="shared" si="265"/>
        <v>-0.02300202831621108</v>
      </c>
      <c r="AK933" s="62">
        <f t="shared" si="266"/>
        <v>0.7997883720084958</v>
      </c>
      <c r="AL933" s="62">
        <f t="shared" si="267"/>
        <v>0.00021162799150420408</v>
      </c>
      <c r="AM933" s="62">
        <f t="shared" si="255"/>
        <v>1.0184</v>
      </c>
      <c r="AN933" s="62">
        <f t="shared" si="256"/>
        <v>1.0184000219886127</v>
      </c>
      <c r="AO933" s="62">
        <f t="shared" si="268"/>
        <v>0.7184000219886126</v>
      </c>
      <c r="AP933" s="62">
        <f t="shared" si="257"/>
        <v>0.00020780438772386483</v>
      </c>
      <c r="AQ933" s="62">
        <f t="shared" si="258"/>
        <v>0.00014928667563572195</v>
      </c>
      <c r="AR933" s="62">
        <f t="shared" si="259"/>
        <v>0.7184000064773994</v>
      </c>
      <c r="AS933" s="139">
        <f t="shared" si="269"/>
        <v>0.49050000000000005</v>
      </c>
      <c r="AT933" s="62">
        <f t="shared" si="260"/>
        <v>0.4906492866756358</v>
      </c>
      <c r="AU933" s="62">
        <f t="shared" si="261"/>
        <v>-0.00010195907607240302</v>
      </c>
      <c r="AV933" s="62">
        <f t="shared" si="262"/>
        <v>0.7182980474013271</v>
      </c>
      <c r="AW933" s="13">
        <f aca="true" t="shared" si="271" ref="AW933:AW996">SQRT(ABS(AV933/($AC$40*AI933)))</f>
        <v>3.7558491889886487</v>
      </c>
      <c r="AX933" s="98">
        <f t="shared" si="270"/>
        <v>1.6729067092471523</v>
      </c>
    </row>
    <row r="934" spans="32:50" ht="12.75">
      <c r="AF934" s="98"/>
      <c r="AG934" s="94">
        <v>899</v>
      </c>
      <c r="AH934" s="62">
        <f t="shared" si="263"/>
        <v>-0.019200000000000106</v>
      </c>
      <c r="AI934" s="62">
        <f t="shared" si="264"/>
        <v>1.0192</v>
      </c>
      <c r="AJ934" s="62">
        <f t="shared" si="265"/>
        <v>-0.024002304597401766</v>
      </c>
      <c r="AK934" s="62">
        <f t="shared" si="266"/>
        <v>0.7997695668128415</v>
      </c>
      <c r="AL934" s="62">
        <f t="shared" si="267"/>
        <v>0.00023043318715854078</v>
      </c>
      <c r="AM934" s="62">
        <f t="shared" si="255"/>
        <v>1.0192</v>
      </c>
      <c r="AN934" s="62">
        <f t="shared" si="256"/>
        <v>1.0192000260495748</v>
      </c>
      <c r="AO934" s="62">
        <f t="shared" si="268"/>
        <v>0.7192000260495748</v>
      </c>
      <c r="AP934" s="62">
        <f t="shared" si="257"/>
        <v>0.00022609221274738693</v>
      </c>
      <c r="AQ934" s="62">
        <f t="shared" si="258"/>
        <v>0.00016260552391219026</v>
      </c>
      <c r="AR934" s="62">
        <f t="shared" si="259"/>
        <v>0.7192000076676534</v>
      </c>
      <c r="AS934" s="139">
        <f t="shared" si="269"/>
        <v>0.49050000000000005</v>
      </c>
      <c r="AT934" s="62">
        <f t="shared" si="260"/>
        <v>0.4906626055239122</v>
      </c>
      <c r="AU934" s="62">
        <f t="shared" si="261"/>
        <v>-0.00011093499608554642</v>
      </c>
      <c r="AV934" s="62">
        <f t="shared" si="262"/>
        <v>0.7190890726715679</v>
      </c>
      <c r="AW934" s="13">
        <f t="shared" si="271"/>
        <v>3.7564415441216203</v>
      </c>
      <c r="AX934" s="98">
        <f t="shared" si="270"/>
        <v>1.672642907757214</v>
      </c>
    </row>
    <row r="935" spans="32:50" ht="12.75">
      <c r="AF935" s="98"/>
      <c r="AG935" s="94">
        <v>900</v>
      </c>
      <c r="AH935" s="62">
        <f t="shared" si="263"/>
        <v>-0.020000000000000018</v>
      </c>
      <c r="AI935" s="62">
        <f t="shared" si="264"/>
        <v>1.02</v>
      </c>
      <c r="AJ935" s="62">
        <f t="shared" si="265"/>
        <v>-0.025002604899361156</v>
      </c>
      <c r="AK935" s="62">
        <f t="shared" si="266"/>
        <v>0.7997499609252883</v>
      </c>
      <c r="AL935" s="62">
        <f t="shared" si="267"/>
        <v>0.000250039074711772</v>
      </c>
      <c r="AM935" s="62">
        <f t="shared" si="255"/>
        <v>1.02</v>
      </c>
      <c r="AN935" s="62">
        <f t="shared" si="256"/>
        <v>1.0200000306468324</v>
      </c>
      <c r="AO935" s="62">
        <f t="shared" si="268"/>
        <v>0.7200000306468324</v>
      </c>
      <c r="AP935" s="62">
        <f t="shared" si="257"/>
        <v>0.0002451363428464089</v>
      </c>
      <c r="AQ935" s="62">
        <f t="shared" si="258"/>
        <v>0.00017649817259438386</v>
      </c>
      <c r="AR935" s="62">
        <f t="shared" si="259"/>
        <v>0.720000009013774</v>
      </c>
      <c r="AS935" s="139">
        <f t="shared" si="269"/>
        <v>0.49050000000000005</v>
      </c>
      <c r="AT935" s="62">
        <f t="shared" si="260"/>
        <v>0.49067649817259446</v>
      </c>
      <c r="AU935" s="62">
        <f t="shared" si="261"/>
        <v>-0.00012028264469204706</v>
      </c>
      <c r="AV935" s="62">
        <f t="shared" si="262"/>
        <v>0.719879726369082</v>
      </c>
      <c r="AW935" s="13">
        <f t="shared" si="271"/>
        <v>3.757031907281989</v>
      </c>
      <c r="AX935" s="98">
        <f t="shared" si="270"/>
        <v>1.672380076145037</v>
      </c>
    </row>
    <row r="936" spans="32:50" ht="12.75">
      <c r="AF936" s="98"/>
      <c r="AG936" s="94">
        <v>901</v>
      </c>
      <c r="AH936" s="62">
        <f t="shared" si="263"/>
        <v>-0.02079999999999993</v>
      </c>
      <c r="AI936" s="62">
        <f t="shared" si="264"/>
        <v>1.0208</v>
      </c>
      <c r="AJ936" s="62">
        <f t="shared" si="265"/>
        <v>-0.026002930224795173</v>
      </c>
      <c r="AK936" s="62">
        <f t="shared" si="266"/>
        <v>0.7997295542869477</v>
      </c>
      <c r="AL936" s="62">
        <f t="shared" si="267"/>
        <v>0.00027044571305234744</v>
      </c>
      <c r="AM936" s="62">
        <f t="shared" si="255"/>
        <v>1.0208</v>
      </c>
      <c r="AN936" s="62">
        <f t="shared" si="256"/>
        <v>1.0208000358252756</v>
      </c>
      <c r="AO936" s="62">
        <f t="shared" si="268"/>
        <v>0.7208000358252755</v>
      </c>
      <c r="AP936" s="62">
        <f t="shared" si="257"/>
        <v>0.00026493505752818035</v>
      </c>
      <c r="AQ936" s="62">
        <f t="shared" si="258"/>
        <v>0.0001909651967236907</v>
      </c>
      <c r="AR936" s="62">
        <f t="shared" si="259"/>
        <v>0.7208000105285877</v>
      </c>
      <c r="AS936" s="139">
        <f t="shared" si="269"/>
        <v>0.49050000000000005</v>
      </c>
      <c r="AT936" s="62">
        <f t="shared" si="260"/>
        <v>0.4906909651967237</v>
      </c>
      <c r="AU936" s="62">
        <f t="shared" si="261"/>
        <v>-0.0001300012421345734</v>
      </c>
      <c r="AV936" s="62">
        <f t="shared" si="262"/>
        <v>0.7206700092864531</v>
      </c>
      <c r="AW936" s="13">
        <f t="shared" si="271"/>
        <v>3.7576202859379735</v>
      </c>
      <c r="AX936" s="98">
        <f t="shared" si="270"/>
        <v>1.6721182102121805</v>
      </c>
    </row>
    <row r="937" spans="32:50" ht="12.75">
      <c r="AF937" s="98"/>
      <c r="AG937" s="94">
        <v>902</v>
      </c>
      <c r="AH937" s="62">
        <f t="shared" si="263"/>
        <v>-0.021600000000000064</v>
      </c>
      <c r="AI937" s="62">
        <f t="shared" si="264"/>
        <v>1.0216</v>
      </c>
      <c r="AJ937" s="62">
        <f t="shared" si="265"/>
        <v>-0.027003281576635313</v>
      </c>
      <c r="AK937" s="62">
        <f t="shared" si="266"/>
        <v>0.7997083468365203</v>
      </c>
      <c r="AL937" s="62">
        <f t="shared" si="267"/>
        <v>0.0002916531634797881</v>
      </c>
      <c r="AM937" s="62">
        <f t="shared" si="255"/>
        <v>1.0216</v>
      </c>
      <c r="AN937" s="62">
        <f t="shared" si="256"/>
        <v>1.0216000416315418</v>
      </c>
      <c r="AO937" s="62">
        <f t="shared" si="268"/>
        <v>0.7216000416315418</v>
      </c>
      <c r="AP937" s="62">
        <f t="shared" si="257"/>
        <v>0.0002854866440449184</v>
      </c>
      <c r="AQ937" s="62">
        <f t="shared" si="258"/>
        <v>0.0002060071714297081</v>
      </c>
      <c r="AR937" s="62">
        <f t="shared" si="259"/>
        <v>0.7216000122253936</v>
      </c>
      <c r="AS937" s="139">
        <f t="shared" si="269"/>
        <v>0.49050000000000005</v>
      </c>
      <c r="AT937" s="62">
        <f t="shared" si="260"/>
        <v>0.49070600717142976</v>
      </c>
      <c r="AU937" s="62">
        <f t="shared" si="261"/>
        <v>-0.00014009001500595446</v>
      </c>
      <c r="AV937" s="62">
        <f t="shared" si="262"/>
        <v>0.7214599222103877</v>
      </c>
      <c r="AW937" s="13">
        <f t="shared" si="271"/>
        <v>3.758206687514206</v>
      </c>
      <c r="AX937" s="98">
        <f t="shared" si="270"/>
        <v>1.6718573057873725</v>
      </c>
    </row>
    <row r="938" spans="32:50" ht="12.75">
      <c r="AF938" s="98"/>
      <c r="AG938" s="94">
        <v>903</v>
      </c>
      <c r="AH938" s="62">
        <f t="shared" si="263"/>
        <v>-0.022399999999999975</v>
      </c>
      <c r="AI938" s="62">
        <f t="shared" si="264"/>
        <v>1.0224</v>
      </c>
      <c r="AJ938" s="62">
        <f t="shared" si="265"/>
        <v>-0.028003659958046923</v>
      </c>
      <c r="AK938" s="62">
        <f t="shared" si="266"/>
        <v>0.7996863385102937</v>
      </c>
      <c r="AL938" s="62">
        <f t="shared" si="267"/>
        <v>0.00031366148970635166</v>
      </c>
      <c r="AM938" s="62">
        <f t="shared" si="255"/>
        <v>1.0224</v>
      </c>
      <c r="AN938" s="62">
        <f t="shared" si="256"/>
        <v>1.02240004811401</v>
      </c>
      <c r="AO938" s="62">
        <f t="shared" si="268"/>
        <v>0.72240004811401</v>
      </c>
      <c r="AP938" s="62">
        <f t="shared" si="257"/>
        <v>0.0003067893973648014</v>
      </c>
      <c r="AQ938" s="62">
        <f t="shared" si="258"/>
        <v>0.0002216246719406581</v>
      </c>
      <c r="AR938" s="62">
        <f t="shared" si="259"/>
        <v>0.7224000141179601</v>
      </c>
      <c r="AS938" s="139">
        <f t="shared" si="269"/>
        <v>0.49050000000000005</v>
      </c>
      <c r="AT938" s="62">
        <f t="shared" si="260"/>
        <v>0.4907216246719407</v>
      </c>
      <c r="AU938" s="62">
        <f t="shared" si="261"/>
        <v>-0.00015054819623016636</v>
      </c>
      <c r="AV938" s="62">
        <f t="shared" si="262"/>
        <v>0.7222494659217299</v>
      </c>
      <c r="AW938" s="13">
        <f t="shared" si="271"/>
        <v>3.7587911193919874</v>
      </c>
      <c r="AX938" s="98">
        <f t="shared" si="270"/>
        <v>1.671597358726318</v>
      </c>
    </row>
    <row r="939" spans="32:50" ht="12.75">
      <c r="AF939" s="98"/>
      <c r="AG939" s="94">
        <v>904</v>
      </c>
      <c r="AH939" s="62">
        <f t="shared" si="263"/>
        <v>-0.02320000000000011</v>
      </c>
      <c r="AI939" s="62">
        <f t="shared" si="264"/>
        <v>1.0232</v>
      </c>
      <c r="AJ939" s="62">
        <f t="shared" si="265"/>
        <v>-0.029004066372440167</v>
      </c>
      <c r="AK939" s="62">
        <f t="shared" si="266"/>
        <v>0.7996635292421432</v>
      </c>
      <c r="AL939" s="62">
        <f t="shared" si="267"/>
        <v>0.00033647075785681047</v>
      </c>
      <c r="AM939" s="62">
        <f t="shared" si="255"/>
        <v>1.0232</v>
      </c>
      <c r="AN939" s="62">
        <f t="shared" si="256"/>
        <v>1.0232000553227951</v>
      </c>
      <c r="AO939" s="62">
        <f t="shared" si="268"/>
        <v>0.7232000553227951</v>
      </c>
      <c r="AP939" s="62">
        <f t="shared" si="257"/>
        <v>0.0003288416201412419</v>
      </c>
      <c r="AQ939" s="62">
        <f t="shared" si="258"/>
        <v>0.00023781827359243204</v>
      </c>
      <c r="AR939" s="62">
        <f t="shared" si="259"/>
        <v>0.7232000162205215</v>
      </c>
      <c r="AS939" s="139">
        <f t="shared" si="269"/>
        <v>0.49050000000000005</v>
      </c>
      <c r="AT939" s="62">
        <f t="shared" si="260"/>
        <v>0.4907378182735925</v>
      </c>
      <c r="AU939" s="62">
        <f t="shared" si="261"/>
        <v>-0.00016137502504252676</v>
      </c>
      <c r="AV939" s="62">
        <f t="shared" si="262"/>
        <v>0.723038641195479</v>
      </c>
      <c r="AW939" s="13">
        <f t="shared" si="271"/>
        <v>3.75937358890954</v>
      </c>
      <c r="AX939" s="98">
        <f t="shared" si="270"/>
        <v>1.67133836491151</v>
      </c>
    </row>
    <row r="940" spans="32:50" ht="12.75">
      <c r="AF940" s="98"/>
      <c r="AG940" s="94">
        <v>905</v>
      </c>
      <c r="AH940" s="62">
        <f t="shared" si="263"/>
        <v>-0.02400000000000002</v>
      </c>
      <c r="AI940" s="62">
        <f t="shared" si="264"/>
        <v>1.024</v>
      </c>
      <c r="AJ940" s="62">
        <f t="shared" si="265"/>
        <v>-0.030004501823476967</v>
      </c>
      <c r="AK940" s="62">
        <f t="shared" si="266"/>
        <v>0.7996399189635295</v>
      </c>
      <c r="AL940" s="62">
        <f t="shared" si="267"/>
        <v>0.0003600810364705609</v>
      </c>
      <c r="AM940" s="62">
        <f t="shared" si="255"/>
        <v>1.024</v>
      </c>
      <c r="AN940" s="62">
        <f t="shared" si="256"/>
        <v>1.0240000633097406</v>
      </c>
      <c r="AO940" s="62">
        <f t="shared" si="268"/>
        <v>0.7240000633097405</v>
      </c>
      <c r="AP940" s="62">
        <f t="shared" si="257"/>
        <v>0.00035164162268457125</v>
      </c>
      <c r="AQ940" s="62">
        <f t="shared" si="258"/>
        <v>0.000254588551839246</v>
      </c>
      <c r="AR940" s="62">
        <f t="shared" si="259"/>
        <v>0.7240000185477744</v>
      </c>
      <c r="AS940" s="139">
        <f t="shared" si="269"/>
        <v>0.49050000000000005</v>
      </c>
      <c r="AT940" s="62">
        <f t="shared" si="260"/>
        <v>0.4907545885518393</v>
      </c>
      <c r="AU940" s="62">
        <f t="shared" si="261"/>
        <v>-0.000172569746971123</v>
      </c>
      <c r="AV940" s="62">
        <f t="shared" si="262"/>
        <v>0.7238274488008033</v>
      </c>
      <c r="AW940" s="13">
        <f t="shared" si="271"/>
        <v>3.7599541033622588</v>
      </c>
      <c r="AX940" s="98">
        <f t="shared" si="270"/>
        <v>1.671080320252043</v>
      </c>
    </row>
    <row r="941" spans="32:50" ht="12.75">
      <c r="AF941" s="98"/>
      <c r="AG941" s="94">
        <v>906</v>
      </c>
      <c r="AH941" s="62">
        <f t="shared" si="263"/>
        <v>-0.024799999999999933</v>
      </c>
      <c r="AI941" s="62">
        <f t="shared" si="264"/>
        <v>1.0248</v>
      </c>
      <c r="AJ941" s="62">
        <f t="shared" si="265"/>
        <v>-0.031004967315081955</v>
      </c>
      <c r="AK941" s="62">
        <f t="shared" si="266"/>
        <v>0.7996155076034982</v>
      </c>
      <c r="AL941" s="62">
        <f t="shared" si="267"/>
        <v>0.0003844923965018454</v>
      </c>
      <c r="AM941" s="62">
        <f t="shared" si="255"/>
        <v>1.0248</v>
      </c>
      <c r="AN941" s="62">
        <f t="shared" si="256"/>
        <v>1.024800072128414</v>
      </c>
      <c r="AO941" s="62">
        <f t="shared" si="268"/>
        <v>0.724800072128414</v>
      </c>
      <c r="AP941" s="62">
        <f t="shared" si="257"/>
        <v>0.0003751877229320016</v>
      </c>
      <c r="AQ941" s="62">
        <f t="shared" si="258"/>
        <v>0.0002719360822629255</v>
      </c>
      <c r="AR941" s="62">
        <f t="shared" si="259"/>
        <v>0.7248000211148736</v>
      </c>
      <c r="AS941" s="139">
        <f t="shared" si="269"/>
        <v>0.49050000000000005</v>
      </c>
      <c r="AT941" s="62">
        <f t="shared" si="260"/>
        <v>0.490771936082263</v>
      </c>
      <c r="AU941" s="62">
        <f t="shared" si="261"/>
        <v>-0.00018413161381744715</v>
      </c>
      <c r="AV941" s="62">
        <f t="shared" si="262"/>
        <v>0.7246158895010562</v>
      </c>
      <c r="AW941" s="13">
        <f t="shared" si="271"/>
        <v>3.7605326700029567</v>
      </c>
      <c r="AX941" s="98">
        <f t="shared" si="270"/>
        <v>1.6708232206834268</v>
      </c>
    </row>
    <row r="942" spans="32:50" ht="12.75">
      <c r="AF942" s="98"/>
      <c r="AG942" s="94">
        <v>907</v>
      </c>
      <c r="AH942" s="62">
        <f t="shared" si="263"/>
        <v>-0.025600000000000067</v>
      </c>
      <c r="AI942" s="62">
        <f t="shared" si="264"/>
        <v>1.0256</v>
      </c>
      <c r="AJ942" s="62">
        <f t="shared" si="265"/>
        <v>-0.032005463851450804</v>
      </c>
      <c r="AK942" s="62">
        <f t="shared" si="266"/>
        <v>0.7995902950886786</v>
      </c>
      <c r="AL942" s="62">
        <f t="shared" si="267"/>
        <v>0.00040970491132141795</v>
      </c>
      <c r="AM942" s="62">
        <f t="shared" si="255"/>
        <v>1.0256</v>
      </c>
      <c r="AN942" s="62">
        <f t="shared" si="256"/>
        <v>1.025600081834101</v>
      </c>
      <c r="AO942" s="62">
        <f t="shared" si="268"/>
        <v>0.7256000818341009</v>
      </c>
      <c r="AP942" s="62">
        <f t="shared" si="257"/>
        <v>0.00039947824641912636</v>
      </c>
      <c r="AQ942" s="62">
        <f t="shared" si="258"/>
        <v>0.0002898614405831743</v>
      </c>
      <c r="AR942" s="62">
        <f t="shared" si="259"/>
        <v>0.7256000239374302</v>
      </c>
      <c r="AS942" s="139">
        <f t="shared" si="269"/>
        <v>0.49050000000000005</v>
      </c>
      <c r="AT942" s="62">
        <f t="shared" si="260"/>
        <v>0.49078986144058323</v>
      </c>
      <c r="AU942" s="62">
        <f t="shared" si="261"/>
        <v>-0.00019605988363783657</v>
      </c>
      <c r="AV942" s="62">
        <f t="shared" si="262"/>
        <v>0.7254039640537924</v>
      </c>
      <c r="AW942" s="13">
        <f t="shared" si="271"/>
        <v>3.761109296042116</v>
      </c>
      <c r="AX942" s="98">
        <f t="shared" si="270"/>
        <v>1.670567062167403</v>
      </c>
    </row>
    <row r="943" spans="32:50" ht="12.75">
      <c r="AF943" s="98"/>
      <c r="AG943" s="94">
        <v>908</v>
      </c>
      <c r="AH943" s="62">
        <f t="shared" si="263"/>
        <v>-0.02639999999999998</v>
      </c>
      <c r="AI943" s="62">
        <f t="shared" si="264"/>
        <v>1.0264</v>
      </c>
      <c r="AJ943" s="62">
        <f t="shared" si="265"/>
        <v>-0.03300599243705847</v>
      </c>
      <c r="AK943" s="62">
        <f t="shared" si="266"/>
        <v>0.7995642813432826</v>
      </c>
      <c r="AL943" s="62">
        <f t="shared" si="267"/>
        <v>0.00043571865671743204</v>
      </c>
      <c r="AM943" s="62">
        <f t="shared" si="255"/>
        <v>1.0264</v>
      </c>
      <c r="AN943" s="62">
        <f t="shared" si="256"/>
        <v>1.0264000924837973</v>
      </c>
      <c r="AO943" s="62">
        <f t="shared" si="268"/>
        <v>0.7264000924837972</v>
      </c>
      <c r="AP943" s="62">
        <f t="shared" si="257"/>
        <v>0.0004245115262507861</v>
      </c>
      <c r="AQ943" s="62">
        <f t="shared" si="258"/>
        <v>0.00030836520266725804</v>
      </c>
      <c r="AR943" s="62">
        <f t="shared" si="259"/>
        <v>0.7264000270315049</v>
      </c>
      <c r="AS943" s="139">
        <f t="shared" si="269"/>
        <v>0.49050000000000005</v>
      </c>
      <c r="AT943" s="62">
        <f t="shared" si="260"/>
        <v>0.4908083652026673</v>
      </c>
      <c r="AU943" s="62">
        <f t="shared" si="261"/>
        <v>-0.00020835382072465413</v>
      </c>
      <c r="AV943" s="62">
        <f t="shared" si="262"/>
        <v>0.7261916732107802</v>
      </c>
      <c r="AW943" s="13">
        <f t="shared" si="271"/>
        <v>3.7616839886481266</v>
      </c>
      <c r="AX943" s="98">
        <f t="shared" si="270"/>
        <v>1.6703118406917632</v>
      </c>
    </row>
    <row r="944" spans="32:50" ht="12.75">
      <c r="AF944" s="98"/>
      <c r="AG944" s="94">
        <v>909</v>
      </c>
      <c r="AH944" s="62">
        <f t="shared" si="263"/>
        <v>-0.027200000000000113</v>
      </c>
      <c r="AI944" s="62">
        <f t="shared" si="264"/>
        <v>1.0272000000000001</v>
      </c>
      <c r="AJ944" s="62">
        <f t="shared" si="265"/>
        <v>-0.03400655407667025</v>
      </c>
      <c r="AK944" s="62">
        <f t="shared" si="266"/>
        <v>0.7995374662891039</v>
      </c>
      <c r="AL944" s="62">
        <f t="shared" si="267"/>
        <v>0.00046253371089610695</v>
      </c>
      <c r="AM944" s="62">
        <f t="shared" si="255"/>
        <v>1.0272000000000001</v>
      </c>
      <c r="AN944" s="62">
        <f t="shared" si="256"/>
        <v>1.0272001041362069</v>
      </c>
      <c r="AO944" s="62">
        <f t="shared" si="268"/>
        <v>0.7272001041362068</v>
      </c>
      <c r="AP944" s="62">
        <f t="shared" si="257"/>
        <v>0.00045028590307184216</v>
      </c>
      <c r="AQ944" s="62">
        <f t="shared" si="258"/>
        <v>0.00032744794453949395</v>
      </c>
      <c r="AR944" s="62">
        <f t="shared" si="259"/>
        <v>0.7272000304136089</v>
      </c>
      <c r="AS944" s="139">
        <f t="shared" si="269"/>
        <v>0.49050000000000005</v>
      </c>
      <c r="AT944" s="62">
        <f t="shared" si="260"/>
        <v>0.49082744794453953</v>
      </c>
      <c r="AU944" s="62">
        <f t="shared" si="261"/>
        <v>-0.00022101269558747423</v>
      </c>
      <c r="AV944" s="62">
        <f t="shared" si="262"/>
        <v>0.7269790177180214</v>
      </c>
      <c r="AW944" s="13">
        <f t="shared" si="271"/>
        <v>3.7622567549475394</v>
      </c>
      <c r="AX944" s="98">
        <f t="shared" si="270"/>
        <v>1.6700575522701662</v>
      </c>
    </row>
    <row r="945" spans="32:50" ht="12.75">
      <c r="AF945" s="98"/>
      <c r="AG945" s="94">
        <v>910</v>
      </c>
      <c r="AH945" s="62">
        <f t="shared" si="263"/>
        <v>-0.028000000000000025</v>
      </c>
      <c r="AI945" s="62">
        <f t="shared" si="264"/>
        <v>1.028</v>
      </c>
      <c r="AJ945" s="62">
        <f t="shared" si="265"/>
        <v>-0.035007149775348675</v>
      </c>
      <c r="AK945" s="62">
        <f t="shared" si="266"/>
        <v>0.7995098498455163</v>
      </c>
      <c r="AL945" s="62">
        <f t="shared" si="267"/>
        <v>0.0004901501544837261</v>
      </c>
      <c r="AM945" s="62">
        <f t="shared" si="255"/>
        <v>1.028</v>
      </c>
      <c r="AN945" s="62">
        <f t="shared" si="256"/>
        <v>1.0280001168517316</v>
      </c>
      <c r="AO945" s="62">
        <f t="shared" si="268"/>
        <v>0.7280001168517316</v>
      </c>
      <c r="AP945" s="62">
        <f t="shared" si="257"/>
        <v>0.0004767997250393747</v>
      </c>
      <c r="AQ945" s="62">
        <f t="shared" si="258"/>
        <v>0.0003471102423916478</v>
      </c>
      <c r="AR945" s="62">
        <f t="shared" si="259"/>
        <v>0.7280000341006959</v>
      </c>
      <c r="AS945" s="139">
        <f t="shared" si="269"/>
        <v>0.49050000000000005</v>
      </c>
      <c r="AT945" s="62">
        <f t="shared" si="260"/>
        <v>0.4908471102423917</v>
      </c>
      <c r="AU945" s="62">
        <f t="shared" si="261"/>
        <v>-0.0002340357849350183</v>
      </c>
      <c r="AV945" s="62">
        <f t="shared" si="262"/>
        <v>0.7277659983157609</v>
      </c>
      <c r="AW945" s="13">
        <f t="shared" si="271"/>
        <v>3.7628276020252964</v>
      </c>
      <c r="AX945" s="98">
        <f t="shared" si="270"/>
        <v>1.6698041929419614</v>
      </c>
    </row>
    <row r="946" spans="32:50" ht="12.75">
      <c r="AF946" s="98"/>
      <c r="AG946" s="94">
        <v>911</v>
      </c>
      <c r="AH946" s="62">
        <f t="shared" si="263"/>
        <v>-0.028799999999999937</v>
      </c>
      <c r="AI946" s="62">
        <f t="shared" si="264"/>
        <v>1.0288</v>
      </c>
      <c r="AJ946" s="62">
        <f t="shared" si="265"/>
        <v>-0.03600778053846461</v>
      </c>
      <c r="AK946" s="62">
        <f t="shared" si="266"/>
        <v>0.7994814319294727</v>
      </c>
      <c r="AL946" s="62">
        <f t="shared" si="267"/>
        <v>0.0005185680705273032</v>
      </c>
      <c r="AM946" s="62">
        <f t="shared" si="255"/>
        <v>1.0288</v>
      </c>
      <c r="AN946" s="62">
        <f t="shared" si="256"/>
        <v>1.0288001306924701</v>
      </c>
      <c r="AO946" s="62">
        <f t="shared" si="268"/>
        <v>0.7288001306924701</v>
      </c>
      <c r="AP946" s="62">
        <f t="shared" si="257"/>
        <v>0.0005040513477937011</v>
      </c>
      <c r="AQ946" s="62">
        <f t="shared" si="258"/>
        <v>0.00036735267259235273</v>
      </c>
      <c r="AR946" s="62">
        <f t="shared" si="259"/>
        <v>0.7288000381101633</v>
      </c>
      <c r="AS946" s="139">
        <f t="shared" si="269"/>
        <v>0.49050000000000005</v>
      </c>
      <c r="AT946" s="62">
        <f t="shared" si="260"/>
        <v>0.4908673526725924</v>
      </c>
      <c r="AU946" s="62">
        <f t="shared" si="261"/>
        <v>-0.0002474223716565626</v>
      </c>
      <c r="AV946" s="62">
        <f t="shared" si="262"/>
        <v>0.7285526157385067</v>
      </c>
      <c r="AW946" s="13">
        <f t="shared" si="271"/>
        <v>3.76339653692498</v>
      </c>
      <c r="AX946" s="98">
        <f t="shared" si="270"/>
        <v>1.6695517587720083</v>
      </c>
    </row>
    <row r="947" spans="32:50" ht="12.75">
      <c r="AF947" s="98"/>
      <c r="AG947" s="94">
        <v>912</v>
      </c>
      <c r="AH947" s="62">
        <f t="shared" si="263"/>
        <v>-0.02960000000000007</v>
      </c>
      <c r="AI947" s="62">
        <f t="shared" si="264"/>
        <v>1.0296</v>
      </c>
      <c r="AJ947" s="62">
        <f t="shared" si="265"/>
        <v>-0.03700844737170551</v>
      </c>
      <c r="AK947" s="62">
        <f t="shared" si="266"/>
        <v>0.7994522124555039</v>
      </c>
      <c r="AL947" s="62">
        <f t="shared" si="267"/>
        <v>0.0005477875444961366</v>
      </c>
      <c r="AM947" s="62">
        <f t="shared" si="255"/>
        <v>1.0296</v>
      </c>
      <c r="AN947" s="62">
        <f t="shared" si="256"/>
        <v>1.029600145722209</v>
      </c>
      <c r="AO947" s="62">
        <f t="shared" si="268"/>
        <v>0.729600145722209</v>
      </c>
      <c r="AP947" s="62">
        <f t="shared" si="257"/>
        <v>0.0005320391344303854</v>
      </c>
      <c r="AQ947" s="62">
        <f t="shared" si="258"/>
        <v>0.00038817581169712075</v>
      </c>
      <c r="AR947" s="62">
        <f t="shared" si="259"/>
        <v>0.7296000424598451</v>
      </c>
      <c r="AS947" s="139">
        <f t="shared" si="269"/>
        <v>0.49050000000000005</v>
      </c>
      <c r="AT947" s="62">
        <f t="shared" si="260"/>
        <v>0.4908881758116972</v>
      </c>
      <c r="AU947" s="62">
        <f t="shared" si="261"/>
        <v>-0.00026117174480388245</v>
      </c>
      <c r="AV947" s="62">
        <f t="shared" si="262"/>
        <v>0.7293388707150412</v>
      </c>
      <c r="AW947" s="13">
        <f t="shared" si="271"/>
        <v>3.763963566649046</v>
      </c>
      <c r="AX947" s="98">
        <f t="shared" si="270"/>
        <v>1.6693002458505024</v>
      </c>
    </row>
    <row r="948" spans="32:50" ht="12.75">
      <c r="AF948" s="98"/>
      <c r="AG948" s="94">
        <v>913</v>
      </c>
      <c r="AH948" s="62">
        <f t="shared" si="263"/>
        <v>-0.030399999999999983</v>
      </c>
      <c r="AI948" s="62">
        <f t="shared" si="264"/>
        <v>1.0304</v>
      </c>
      <c r="AJ948" s="62">
        <f t="shared" si="265"/>
        <v>-0.03800915128108377</v>
      </c>
      <c r="AK948" s="62">
        <f t="shared" si="266"/>
        <v>0.7994221913357172</v>
      </c>
      <c r="AL948" s="62">
        <f t="shared" si="267"/>
        <v>0.0005778086642828084</v>
      </c>
      <c r="AM948" s="62">
        <f t="shared" si="255"/>
        <v>1.0304</v>
      </c>
      <c r="AN948" s="62">
        <f t="shared" si="256"/>
        <v>1.030400162006418</v>
      </c>
      <c r="AO948" s="62">
        <f t="shared" si="268"/>
        <v>0.730400162006418</v>
      </c>
      <c r="AP948" s="62">
        <f t="shared" si="257"/>
        <v>0.0005607614554718286</v>
      </c>
      <c r="AQ948" s="62">
        <f t="shared" si="258"/>
        <v>0.00040958023645792723</v>
      </c>
      <c r="AR948" s="62">
        <f t="shared" si="259"/>
        <v>0.7304000471680102</v>
      </c>
      <c r="AS948" s="139">
        <f t="shared" si="269"/>
        <v>0.49050000000000005</v>
      </c>
      <c r="AT948" s="62">
        <f t="shared" si="260"/>
        <v>0.490909580236458</v>
      </c>
      <c r="AU948" s="62">
        <f t="shared" si="261"/>
        <v>-0.00027528319957304144</v>
      </c>
      <c r="AV948" s="62">
        <f t="shared" si="262"/>
        <v>0.7301247639684372</v>
      </c>
      <c r="AW948" s="13">
        <f t="shared" si="271"/>
        <v>3.7645286981590593</v>
      </c>
      <c r="AX948" s="98">
        <f t="shared" si="270"/>
        <v>1.6690496502927996</v>
      </c>
    </row>
    <row r="949" spans="32:50" ht="12.75">
      <c r="AF949" s="98"/>
      <c r="AG949" s="94">
        <v>914</v>
      </c>
      <c r="AH949" s="62">
        <f t="shared" si="263"/>
        <v>-0.031200000000000117</v>
      </c>
      <c r="AI949" s="62">
        <f t="shared" si="264"/>
        <v>1.0312000000000001</v>
      </c>
      <c r="AJ949" s="62">
        <f t="shared" si="265"/>
        <v>-0.03900989327294781</v>
      </c>
      <c r="AK949" s="62">
        <f t="shared" si="266"/>
        <v>0.7993913684797954</v>
      </c>
      <c r="AL949" s="62">
        <f t="shared" si="267"/>
        <v>0.0006086315202046277</v>
      </c>
      <c r="AM949" s="62">
        <f t="shared" si="255"/>
        <v>1.0312000000000001</v>
      </c>
      <c r="AN949" s="62">
        <f t="shared" si="256"/>
        <v>1.0312001796122456</v>
      </c>
      <c r="AO949" s="62">
        <f t="shared" si="268"/>
        <v>0.7312001796122456</v>
      </c>
      <c r="AP949" s="62">
        <f t="shared" si="257"/>
        <v>0.0005902166888394085</v>
      </c>
      <c r="AQ949" s="62">
        <f t="shared" si="258"/>
        <v>0.0004315665238330734</v>
      </c>
      <c r="AR949" s="62">
        <f t="shared" si="259"/>
        <v>0.7312000522533596</v>
      </c>
      <c r="AS949" s="139">
        <f t="shared" si="269"/>
        <v>0.49050000000000005</v>
      </c>
      <c r="AT949" s="62">
        <f t="shared" si="260"/>
        <v>0.49093156652383313</v>
      </c>
      <c r="AU949" s="62">
        <f t="shared" si="261"/>
        <v>-0.000289756037286501</v>
      </c>
      <c r="AV949" s="62">
        <f t="shared" si="262"/>
        <v>0.7309102962160731</v>
      </c>
      <c r="AW949" s="13">
        <f t="shared" si="271"/>
        <v>3.765091938375934</v>
      </c>
      <c r="AX949" s="98">
        <f t="shared" si="270"/>
        <v>1.6687999682392425</v>
      </c>
    </row>
    <row r="950" spans="32:50" ht="12.75">
      <c r="AF950" s="98"/>
      <c r="AG950" s="94">
        <v>915</v>
      </c>
      <c r="AH950" s="62">
        <f t="shared" si="263"/>
        <v>-0.03200000000000003</v>
      </c>
      <c r="AI950" s="62">
        <f t="shared" si="264"/>
        <v>1.032</v>
      </c>
      <c r="AJ950" s="62">
        <f t="shared" si="265"/>
        <v>-0.04001067435398896</v>
      </c>
      <c r="AK950" s="62">
        <f t="shared" si="266"/>
        <v>0.799359743794995</v>
      </c>
      <c r="AL950" s="62">
        <f t="shared" si="267"/>
        <v>0.0006402562050050742</v>
      </c>
      <c r="AM950" s="62">
        <f t="shared" si="255"/>
        <v>1.032</v>
      </c>
      <c r="AN950" s="62">
        <f t="shared" si="256"/>
        <v>1.0320001986085119</v>
      </c>
      <c r="AO950" s="62">
        <f t="shared" si="268"/>
        <v>0.7320001986085118</v>
      </c>
      <c r="AP950" s="62">
        <f t="shared" si="257"/>
        <v>0.0006204032198257441</v>
      </c>
      <c r="AQ950" s="62">
        <f t="shared" si="258"/>
        <v>0.00045413525099701553</v>
      </c>
      <c r="AR950" s="62">
        <f t="shared" si="259"/>
        <v>0.7320000577350213</v>
      </c>
      <c r="AS950" s="139">
        <f t="shared" si="269"/>
        <v>0.49050000000000005</v>
      </c>
      <c r="AT950" s="62">
        <f t="shared" si="260"/>
        <v>0.49095413525099707</v>
      </c>
      <c r="AU950" s="62">
        <f t="shared" si="261"/>
        <v>-0.0003045895653753405</v>
      </c>
      <c r="AV950" s="62">
        <f t="shared" si="262"/>
        <v>0.7316954681696459</v>
      </c>
      <c r="AW950" s="13">
        <f t="shared" si="271"/>
        <v>3.765653294180159</v>
      </c>
      <c r="AX950" s="98">
        <f t="shared" si="270"/>
        <v>1.66855119585499</v>
      </c>
    </row>
    <row r="951" spans="32:50" ht="12.75">
      <c r="AF951" s="98"/>
      <c r="AG951" s="94">
        <v>916</v>
      </c>
      <c r="AH951" s="62">
        <f t="shared" si="263"/>
        <v>-0.03279999999999994</v>
      </c>
      <c r="AI951" s="62">
        <f t="shared" si="264"/>
        <v>1.0328</v>
      </c>
      <c r="AJ951" s="62">
        <f t="shared" si="265"/>
        <v>-0.041011495531252676</v>
      </c>
      <c r="AK951" s="62">
        <f t="shared" si="266"/>
        <v>0.799327317186145</v>
      </c>
      <c r="AL951" s="62">
        <f t="shared" si="267"/>
        <v>0.0006726828138550189</v>
      </c>
      <c r="AM951" s="62">
        <f t="shared" si="255"/>
        <v>1.0328</v>
      </c>
      <c r="AN951" s="62">
        <f t="shared" si="256"/>
        <v>1.0328002190657048</v>
      </c>
      <c r="AO951" s="62">
        <f t="shared" si="268"/>
        <v>0.7328002190657048</v>
      </c>
      <c r="AP951" s="62">
        <f t="shared" si="257"/>
        <v>0.0006513194410668585</v>
      </c>
      <c r="AQ951" s="62">
        <f t="shared" si="258"/>
        <v>0.0004772869953500006</v>
      </c>
      <c r="AR951" s="62">
        <f t="shared" si="259"/>
        <v>0.7328000636325498</v>
      </c>
      <c r="AS951" s="139">
        <f t="shared" si="269"/>
        <v>0.49050000000000005</v>
      </c>
      <c r="AT951" s="62">
        <f t="shared" si="260"/>
        <v>0.49097728699535004</v>
      </c>
      <c r="AU951" s="62">
        <f t="shared" si="261"/>
        <v>-0.0003197830973614788</v>
      </c>
      <c r="AV951" s="62">
        <f t="shared" si="262"/>
        <v>0.7324802805351883</v>
      </c>
      <c r="AW951" s="13">
        <f t="shared" si="271"/>
        <v>3.7662127724120364</v>
      </c>
      <c r="AX951" s="98">
        <f t="shared" si="270"/>
        <v>1.668303329329845</v>
      </c>
    </row>
    <row r="952" spans="32:50" ht="12.75">
      <c r="AF952" s="98"/>
      <c r="AG952" s="94">
        <v>917</v>
      </c>
      <c r="AH952" s="62">
        <f t="shared" si="263"/>
        <v>-0.033600000000000074</v>
      </c>
      <c r="AI952" s="62">
        <f t="shared" si="264"/>
        <v>1.0336</v>
      </c>
      <c r="AJ952" s="62">
        <f t="shared" si="265"/>
        <v>-0.042012357812146794</v>
      </c>
      <c r="AK952" s="62">
        <f t="shared" si="266"/>
        <v>0.7992940885556455</v>
      </c>
      <c r="AL952" s="62">
        <f t="shared" si="267"/>
        <v>0.0007059114443545011</v>
      </c>
      <c r="AM952" s="62">
        <f t="shared" si="255"/>
        <v>1.0336</v>
      </c>
      <c r="AN952" s="62">
        <f t="shared" si="256"/>
        <v>1.033600241055974</v>
      </c>
      <c r="AO952" s="62">
        <f t="shared" si="268"/>
        <v>0.7336002410559739</v>
      </c>
      <c r="AP952" s="62">
        <f t="shared" si="257"/>
        <v>0.000682963752515003</v>
      </c>
      <c r="AQ952" s="62">
        <f t="shared" si="258"/>
        <v>0.0005010223345280631</v>
      </c>
      <c r="AR952" s="62">
        <f t="shared" si="259"/>
        <v>0.7336000699659204</v>
      </c>
      <c r="AS952" s="139">
        <f t="shared" si="269"/>
        <v>0.49050000000000005</v>
      </c>
      <c r="AT952" s="62">
        <f t="shared" si="260"/>
        <v>0.49100102233452814</v>
      </c>
      <c r="AU952" s="62">
        <f t="shared" si="261"/>
        <v>-0.00033533595284027036</v>
      </c>
      <c r="AV952" s="62">
        <f t="shared" si="262"/>
        <v>0.7332647340130801</v>
      </c>
      <c r="AW952" s="13">
        <f t="shared" si="271"/>
        <v>3.7667703798719057</v>
      </c>
      <c r="AX952" s="98">
        <f t="shared" si="270"/>
        <v>1.6680563648780882</v>
      </c>
    </row>
    <row r="953" spans="32:50" ht="12.75">
      <c r="AF953" s="98"/>
      <c r="AG953" s="94">
        <v>918</v>
      </c>
      <c r="AH953" s="62">
        <f t="shared" si="263"/>
        <v>-0.034399999999999986</v>
      </c>
      <c r="AI953" s="62">
        <f t="shared" si="264"/>
        <v>1.0344</v>
      </c>
      <c r="AJ953" s="62">
        <f t="shared" si="265"/>
        <v>-0.04301326220444992</v>
      </c>
      <c r="AK953" s="62">
        <f t="shared" si="266"/>
        <v>0.7992600578034662</v>
      </c>
      <c r="AL953" s="62">
        <f t="shared" si="267"/>
        <v>0.0007399421965338382</v>
      </c>
      <c r="AM953" s="62">
        <f t="shared" si="255"/>
        <v>1.0344</v>
      </c>
      <c r="AN953" s="62">
        <f t="shared" si="256"/>
        <v>1.0344002646531245</v>
      </c>
      <c r="AO953" s="62">
        <f t="shared" si="268"/>
        <v>0.7344002646531245</v>
      </c>
      <c r="AP953" s="62">
        <f t="shared" si="257"/>
        <v>0.0007153345614109515</v>
      </c>
      <c r="AQ953" s="62">
        <f t="shared" si="258"/>
        <v>0.0005253418464125136</v>
      </c>
      <c r="AR953" s="62">
        <f t="shared" si="259"/>
        <v>0.7344000767555269</v>
      </c>
      <c r="AS953" s="139">
        <f t="shared" si="269"/>
        <v>0.49050000000000005</v>
      </c>
      <c r="AT953" s="62">
        <f t="shared" si="260"/>
        <v>0.49102534184641256</v>
      </c>
      <c r="AU953" s="62">
        <f t="shared" si="261"/>
        <v>-0.0003512474574628899</v>
      </c>
      <c r="AV953" s="62">
        <f t="shared" si="262"/>
        <v>0.734048829298064</v>
      </c>
      <c r="AW953" s="13">
        <f t="shared" si="271"/>
        <v>3.767326123320375</v>
      </c>
      <c r="AX953" s="98">
        <f t="shared" si="270"/>
        <v>1.6678102987383079</v>
      </c>
    </row>
    <row r="954" spans="32:50" ht="12.75">
      <c r="AF954" s="98"/>
      <c r="AG954" s="94">
        <v>919</v>
      </c>
      <c r="AH954" s="62">
        <f t="shared" si="263"/>
        <v>-0.03520000000000012</v>
      </c>
      <c r="AI954" s="62">
        <f t="shared" si="264"/>
        <v>1.0352000000000001</v>
      </c>
      <c r="AJ954" s="62">
        <f t="shared" si="265"/>
        <v>-0.04401420971632256</v>
      </c>
      <c r="AK954" s="62">
        <f t="shared" si="266"/>
        <v>0.7992252248271448</v>
      </c>
      <c r="AL954" s="62">
        <f t="shared" si="267"/>
        <v>0.000774775172855291</v>
      </c>
      <c r="AM954" s="62">
        <f t="shared" si="255"/>
        <v>1.0352000000000001</v>
      </c>
      <c r="AN954" s="62">
        <f t="shared" si="256"/>
        <v>1.0352002899326143</v>
      </c>
      <c r="AO954" s="62">
        <f t="shared" si="268"/>
        <v>0.7352002899326142</v>
      </c>
      <c r="AP954" s="62">
        <f t="shared" si="257"/>
        <v>0.0007484302822569488</v>
      </c>
      <c r="AQ954" s="62">
        <f t="shared" si="258"/>
        <v>0.0005502461091397878</v>
      </c>
      <c r="AR954" s="62">
        <f t="shared" si="259"/>
        <v>0.7352000840221792</v>
      </c>
      <c r="AS954" s="139">
        <f t="shared" si="269"/>
        <v>0.49050000000000005</v>
      </c>
      <c r="AT954" s="62">
        <f t="shared" si="260"/>
        <v>0.49105024610913983</v>
      </c>
      <c r="AU954" s="62">
        <f t="shared" si="261"/>
        <v>-0.00036751694291909</v>
      </c>
      <c r="AV954" s="62">
        <f t="shared" si="262"/>
        <v>0.73483256707926</v>
      </c>
      <c r="AW954" s="13">
        <f t="shared" si="271"/>
        <v>3.7678800094785463</v>
      </c>
      <c r="AX954" s="98">
        <f t="shared" si="270"/>
        <v>1.6675651271732361</v>
      </c>
    </row>
    <row r="955" spans="32:50" ht="12.75">
      <c r="AF955" s="98"/>
      <c r="AG955" s="94">
        <v>920</v>
      </c>
      <c r="AH955" s="62">
        <f t="shared" si="263"/>
        <v>-0.03600000000000003</v>
      </c>
      <c r="AI955" s="62">
        <f t="shared" si="264"/>
        <v>1.036</v>
      </c>
      <c r="AJ955" s="62">
        <f t="shared" si="265"/>
        <v>-0.045015201356314115</v>
      </c>
      <c r="AK955" s="62">
        <f t="shared" si="266"/>
        <v>0.7991895895217855</v>
      </c>
      <c r="AL955" s="62">
        <f t="shared" si="267"/>
        <v>0.0008104104782145072</v>
      </c>
      <c r="AM955" s="62">
        <f t="shared" si="255"/>
        <v>1.036</v>
      </c>
      <c r="AN955" s="62">
        <f t="shared" si="256"/>
        <v>1.0360003169715457</v>
      </c>
      <c r="AO955" s="62">
        <f t="shared" si="268"/>
        <v>0.7360003169715457</v>
      </c>
      <c r="AP955" s="62">
        <f t="shared" si="257"/>
        <v>0.0007822493367895636</v>
      </c>
      <c r="AQ955" s="62">
        <f t="shared" si="258"/>
        <v>0.0005757357011111044</v>
      </c>
      <c r="AR955" s="62">
        <f t="shared" si="259"/>
        <v>0.736000091787099</v>
      </c>
      <c r="AS955" s="139">
        <f t="shared" si="269"/>
        <v>0.49050000000000005</v>
      </c>
      <c r="AT955" s="62">
        <f t="shared" si="260"/>
        <v>0.4910757357011111</v>
      </c>
      <c r="AU955" s="62">
        <f t="shared" si="261"/>
        <v>-0.00038414374691995984</v>
      </c>
      <c r="AV955" s="62">
        <f t="shared" si="262"/>
        <v>0.735615948040179</v>
      </c>
      <c r="AW955" s="13">
        <f t="shared" si="271"/>
        <v>3.7684320450282414</v>
      </c>
      <c r="AX955" s="98">
        <f t="shared" si="270"/>
        <v>1.6673208464695823</v>
      </c>
    </row>
    <row r="956" spans="32:50" ht="12.75">
      <c r="AF956" s="98"/>
      <c r="AG956" s="94">
        <v>921</v>
      </c>
      <c r="AH956" s="62">
        <f t="shared" si="263"/>
        <v>-0.036799999999999944</v>
      </c>
      <c r="AI956" s="62">
        <f t="shared" si="264"/>
        <v>1.0368</v>
      </c>
      <c r="AJ956" s="62">
        <f t="shared" si="265"/>
        <v>-0.046016238133374</v>
      </c>
      <c r="AK956" s="62">
        <f t="shared" si="266"/>
        <v>0.7991531517800579</v>
      </c>
      <c r="AL956" s="62">
        <f t="shared" si="267"/>
        <v>0.0008468482199421867</v>
      </c>
      <c r="AM956" s="62">
        <f aca="true" t="shared" si="272" ref="AM956:AM1019">$AC$38-$AC$53*SIN(AJ956)</f>
        <v>1.0368</v>
      </c>
      <c r="AN956" s="62">
        <f aca="true" t="shared" si="273" ref="AN956:AN1019">SQRT(AL956^2+AM956^2)</f>
        <v>1.0368003458486632</v>
      </c>
      <c r="AO956" s="62">
        <f t="shared" si="268"/>
        <v>0.7368003458486632</v>
      </c>
      <c r="AP956" s="62">
        <f aca="true" t="shared" si="274" ref="AP956:AP1019">ASIN(AL956/AN956)</f>
        <v>0.000816790153952868</v>
      </c>
      <c r="AQ956" s="62">
        <f aca="true" t="shared" si="275" ref="AQ956:AQ1019">AO956*SIN(AP956)</f>
        <v>0.0006018112010022459</v>
      </c>
      <c r="AR956" s="62">
        <f aca="true" t="shared" si="276" ref="AR956:AR1019">AO956*COS(AP956)</f>
        <v>0.7368001000719178</v>
      </c>
      <c r="AS956" s="139">
        <f t="shared" si="269"/>
        <v>0.49050000000000005</v>
      </c>
      <c r="AT956" s="62">
        <f aca="true" t="shared" si="277" ref="AT956:AT1019">AS956+AQ956</f>
        <v>0.49110181120100227</v>
      </c>
      <c r="AU956" s="62">
        <f aca="true" t="shared" si="278" ref="AU956:AU1019">-AT956*TAN(AP956)</f>
        <v>-0.00040112721318089566</v>
      </c>
      <c r="AV956" s="62">
        <f aca="true" t="shared" si="279" ref="AV956:AV1019">AR956+AU956</f>
        <v>0.7363989728587369</v>
      </c>
      <c r="AW956" s="13">
        <f t="shared" si="271"/>
        <v>3.768982236612223</v>
      </c>
      <c r="AX956" s="98">
        <f t="shared" si="270"/>
        <v>1.6670774529378714</v>
      </c>
    </row>
    <row r="957" spans="32:50" ht="12.75">
      <c r="AF957" s="98"/>
      <c r="AG957" s="94">
        <v>922</v>
      </c>
      <c r="AH957" s="62">
        <f t="shared" si="263"/>
        <v>-0.03760000000000008</v>
      </c>
      <c r="AI957" s="62">
        <f t="shared" si="264"/>
        <v>1.0376</v>
      </c>
      <c r="AJ957" s="62">
        <f t="shared" si="265"/>
        <v>-0.047017321056860115</v>
      </c>
      <c r="AK957" s="62">
        <f t="shared" si="266"/>
        <v>0.7991159114921941</v>
      </c>
      <c r="AL957" s="62">
        <f t="shared" si="267"/>
        <v>0.000884088507805969</v>
      </c>
      <c r="AM957" s="62">
        <f t="shared" si="272"/>
        <v>1.0376</v>
      </c>
      <c r="AN957" s="62">
        <f t="shared" si="273"/>
        <v>1.0376003766443465</v>
      </c>
      <c r="AO957" s="62">
        <f t="shared" si="268"/>
        <v>0.7376003766443464</v>
      </c>
      <c r="AP957" s="62">
        <f t="shared" si="274"/>
        <v>0.000852051169871949</v>
      </c>
      <c r="AQ957" s="62">
        <f t="shared" si="275"/>
        <v>0.0006284731877734656</v>
      </c>
      <c r="AR957" s="62">
        <f t="shared" si="276"/>
        <v>0.7376001088986728</v>
      </c>
      <c r="AS957" s="139">
        <f t="shared" si="269"/>
        <v>0.49050000000000005</v>
      </c>
      <c r="AT957" s="62">
        <f t="shared" si="277"/>
        <v>0.49112847318777353</v>
      </c>
      <c r="AU957" s="62">
        <f t="shared" si="278"/>
        <v>-0.00041846669140478275</v>
      </c>
      <c r="AV957" s="62">
        <f t="shared" si="279"/>
        <v>0.737181642207268</v>
      </c>
      <c r="AW957" s="13">
        <f t="shared" si="271"/>
        <v>3.7695305908344166</v>
      </c>
      <c r="AX957" s="98">
        <f t="shared" si="270"/>
        <v>1.6668349429122822</v>
      </c>
    </row>
    <row r="958" spans="32:50" ht="12.75">
      <c r="AF958" s="98"/>
      <c r="AG958" s="94">
        <v>923</v>
      </c>
      <c r="AH958" s="62">
        <f t="shared" si="263"/>
        <v>-0.03839999999999999</v>
      </c>
      <c r="AI958" s="62">
        <f t="shared" si="264"/>
        <v>1.0384</v>
      </c>
      <c r="AJ958" s="62">
        <f t="shared" si="265"/>
        <v>-0.04801845113654716</v>
      </c>
      <c r="AK958" s="62">
        <f t="shared" si="266"/>
        <v>0.7990778685459885</v>
      </c>
      <c r="AL958" s="62">
        <f t="shared" si="267"/>
        <v>0.0009221314540115433</v>
      </c>
      <c r="AM958" s="62">
        <f t="shared" si="272"/>
        <v>1.0384</v>
      </c>
      <c r="AN958" s="62">
        <f t="shared" si="273"/>
        <v>1.038400409440606</v>
      </c>
      <c r="AO958" s="62">
        <f t="shared" si="268"/>
        <v>0.738400409440606</v>
      </c>
      <c r="AP958" s="62">
        <f t="shared" si="274"/>
        <v>0.0008880308278257829</v>
      </c>
      <c r="AQ958" s="62">
        <f t="shared" si="275"/>
        <v>0.0006557222406788071</v>
      </c>
      <c r="AR958" s="62">
        <f t="shared" si="276"/>
        <v>0.7384001182898048</v>
      </c>
      <c r="AS958" s="139">
        <f t="shared" si="269"/>
        <v>0.49050000000000005</v>
      </c>
      <c r="AT958" s="62">
        <f t="shared" si="277"/>
        <v>0.4911557222406788</v>
      </c>
      <c r="AU958" s="62">
        <f t="shared" si="278"/>
        <v>-0.0004361615372649142</v>
      </c>
      <c r="AV958" s="62">
        <f t="shared" si="279"/>
        <v>0.7379639567525399</v>
      </c>
      <c r="AW958" s="13">
        <f t="shared" si="271"/>
        <v>3.770077114260135</v>
      </c>
      <c r="AX958" s="98">
        <f t="shared" si="270"/>
        <v>1.6665933127504848</v>
      </c>
    </row>
    <row r="959" spans="32:50" ht="12.75">
      <c r="AF959" s="98"/>
      <c r="AG959" s="94">
        <v>924</v>
      </c>
      <c r="AH959" s="62">
        <f t="shared" si="263"/>
        <v>-0.039200000000000124</v>
      </c>
      <c r="AI959" s="62">
        <f t="shared" si="264"/>
        <v>1.0392000000000001</v>
      </c>
      <c r="AJ959" s="62">
        <f t="shared" si="265"/>
        <v>-0.049019629382637875</v>
      </c>
      <c r="AK959" s="62">
        <f t="shared" si="266"/>
        <v>0.7990390228267954</v>
      </c>
      <c r="AL959" s="62">
        <f t="shared" si="267"/>
        <v>0.0009609771732046468</v>
      </c>
      <c r="AM959" s="62">
        <f t="shared" si="272"/>
        <v>1.0392000000000001</v>
      </c>
      <c r="AN959" s="62">
        <f t="shared" si="273"/>
        <v>1.039200444321079</v>
      </c>
      <c r="AO959" s="62">
        <f t="shared" si="268"/>
        <v>0.7392004443210789</v>
      </c>
      <c r="AP959" s="62">
        <f t="shared" si="274"/>
        <v>0.0009247275782210807</v>
      </c>
      <c r="AQ959" s="62">
        <f t="shared" si="275"/>
        <v>0.0006835589392760237</v>
      </c>
      <c r="AR959" s="62">
        <f t="shared" si="276"/>
        <v>0.7392001282681551</v>
      </c>
      <c r="AS959" s="139">
        <f t="shared" si="269"/>
        <v>0.49050000000000005</v>
      </c>
      <c r="AT959" s="62">
        <f t="shared" si="277"/>
        <v>0.49118355893927607</v>
      </c>
      <c r="AU959" s="62">
        <f t="shared" si="278"/>
        <v>-0.0004542111123884367</v>
      </c>
      <c r="AV959" s="62">
        <f t="shared" si="279"/>
        <v>0.7387459171557667</v>
      </c>
      <c r="AW959" s="13">
        <f t="shared" si="271"/>
        <v>3.7706218134162897</v>
      </c>
      <c r="AX959" s="98">
        <f t="shared" si="270"/>
        <v>1.666352558833484</v>
      </c>
    </row>
    <row r="960" spans="32:50" ht="12.75">
      <c r="AF960" s="98"/>
      <c r="AG960" s="94">
        <v>925</v>
      </c>
      <c r="AH960" s="62">
        <f t="shared" si="263"/>
        <v>-0.040000000000000036</v>
      </c>
      <c r="AI960" s="62">
        <f t="shared" si="264"/>
        <v>1.04</v>
      </c>
      <c r="AJ960" s="62">
        <f t="shared" si="265"/>
        <v>-0.05002085680577006</v>
      </c>
      <c r="AK960" s="62">
        <f t="shared" si="266"/>
        <v>0.7989993742175272</v>
      </c>
      <c r="AL960" s="62">
        <f t="shared" si="267"/>
        <v>0.0010006257824728415</v>
      </c>
      <c r="AM960" s="62">
        <f t="shared" si="272"/>
        <v>1.04</v>
      </c>
      <c r="AN960" s="62">
        <f t="shared" si="273"/>
        <v>1.0400004813710215</v>
      </c>
      <c r="AO960" s="62">
        <f t="shared" si="268"/>
        <v>0.7400004813710215</v>
      </c>
      <c r="AP960" s="62">
        <f t="shared" si="274"/>
        <v>0.0009621398785660341</v>
      </c>
      <c r="AQ960" s="62">
        <f t="shared" si="275"/>
        <v>0.0007119838634363059</v>
      </c>
      <c r="AR960" s="62">
        <f t="shared" si="276"/>
        <v>0.7400001388569611</v>
      </c>
      <c r="AS960" s="139">
        <f t="shared" si="269"/>
        <v>0.49050000000000005</v>
      </c>
      <c r="AT960" s="62">
        <f t="shared" si="277"/>
        <v>0.49121198386343634</v>
      </c>
      <c r="AU960" s="62">
        <f t="shared" si="278"/>
        <v>-0.00047261478433979596</v>
      </c>
      <c r="AV960" s="62">
        <f t="shared" si="279"/>
        <v>0.7395275240726213</v>
      </c>
      <c r="AW960" s="13">
        <f t="shared" si="271"/>
        <v>3.771164694791613</v>
      </c>
      <c r="AX960" s="98">
        <f t="shared" si="270"/>
        <v>1.6661126775654604</v>
      </c>
    </row>
    <row r="961" spans="32:50" ht="12.75">
      <c r="AF961" s="98"/>
      <c r="AG961" s="94">
        <v>926</v>
      </c>
      <c r="AH961" s="62">
        <f t="shared" si="263"/>
        <v>-0.04079999999999995</v>
      </c>
      <c r="AI961" s="62">
        <f t="shared" si="264"/>
        <v>1.0408</v>
      </c>
      <c r="AJ961" s="62">
        <f t="shared" si="265"/>
        <v>-0.051022134417027784</v>
      </c>
      <c r="AK961" s="62">
        <f t="shared" si="266"/>
        <v>0.7989589225986529</v>
      </c>
      <c r="AL961" s="62">
        <f t="shared" si="267"/>
        <v>0.001041077401347179</v>
      </c>
      <c r="AM961" s="62">
        <f t="shared" si="272"/>
        <v>1.0408</v>
      </c>
      <c r="AN961" s="62">
        <f t="shared" si="273"/>
        <v>1.040800520677308</v>
      </c>
      <c r="AO961" s="62">
        <f t="shared" si="268"/>
        <v>0.7408005206773081</v>
      </c>
      <c r="AP961" s="62">
        <f t="shared" si="274"/>
        <v>0.0010002661934440612</v>
      </c>
      <c r="AQ961" s="62">
        <f t="shared" si="275"/>
        <v>0.0007409975933538978</v>
      </c>
      <c r="AR961" s="62">
        <f t="shared" si="276"/>
        <v>0.7408001500798561</v>
      </c>
      <c r="AS961" s="139">
        <f t="shared" si="269"/>
        <v>0.49050000000000005</v>
      </c>
      <c r="AT961" s="62">
        <f t="shared" si="277"/>
        <v>0.49124099759335393</v>
      </c>
      <c r="AU961" s="62">
        <f t="shared" si="278"/>
        <v>-0.0004913719266042321</v>
      </c>
      <c r="AV961" s="62">
        <f t="shared" si="279"/>
        <v>0.7403087781532519</v>
      </c>
      <c r="AW961" s="13">
        <f t="shared" si="271"/>
        <v>3.771705764836871</v>
      </c>
      <c r="AX961" s="98">
        <f t="shared" si="270"/>
        <v>1.6658736653736135</v>
      </c>
    </row>
    <row r="962" spans="32:50" ht="12.75">
      <c r="AF962" s="98"/>
      <c r="AG962" s="94">
        <v>927</v>
      </c>
      <c r="AH962" s="62">
        <f t="shared" si="263"/>
        <v>-0.04160000000000008</v>
      </c>
      <c r="AI962" s="62">
        <f t="shared" si="264"/>
        <v>1.0416</v>
      </c>
      <c r="AJ962" s="62">
        <f t="shared" si="265"/>
        <v>-0.05202346322794985</v>
      </c>
      <c r="AK962" s="62">
        <f t="shared" si="266"/>
        <v>0.7989176678481957</v>
      </c>
      <c r="AL962" s="62">
        <f t="shared" si="267"/>
        <v>0.0010823321518043105</v>
      </c>
      <c r="AM962" s="62">
        <f t="shared" si="272"/>
        <v>1.0416</v>
      </c>
      <c r="AN962" s="62">
        <f t="shared" si="273"/>
        <v>1.041600562328423</v>
      </c>
      <c r="AO962" s="62">
        <f t="shared" si="268"/>
        <v>0.741600562328423</v>
      </c>
      <c r="AP962" s="62">
        <f t="shared" si="274"/>
        <v>0.0010391049944880975</v>
      </c>
      <c r="AQ962" s="62">
        <f t="shared" si="275"/>
        <v>0.0007706007095559976</v>
      </c>
      <c r="AR962" s="62">
        <f t="shared" si="276"/>
        <v>0.741600161960864</v>
      </c>
      <c r="AS962" s="139">
        <f t="shared" si="269"/>
        <v>0.49050000000000005</v>
      </c>
      <c r="AT962" s="62">
        <f t="shared" si="277"/>
        <v>0.491270600709556</v>
      </c>
      <c r="AU962" s="62">
        <f t="shared" si="278"/>
        <v>-0.0005104819185715917</v>
      </c>
      <c r="AV962" s="62">
        <f t="shared" si="279"/>
        <v>0.7410896800422924</v>
      </c>
      <c r="AW962" s="13">
        <f t="shared" si="271"/>
        <v>3.772245029965079</v>
      </c>
      <c r="AX962" s="98">
        <f t="shared" si="270"/>
        <v>1.665635518708007</v>
      </c>
    </row>
    <row r="963" spans="32:50" ht="12.75">
      <c r="AF963" s="98"/>
      <c r="AG963" s="94">
        <v>928</v>
      </c>
      <c r="AH963" s="62">
        <f t="shared" si="263"/>
        <v>-0.04239999999999999</v>
      </c>
      <c r="AI963" s="62">
        <f t="shared" si="264"/>
        <v>1.0424</v>
      </c>
      <c r="AJ963" s="62">
        <f t="shared" si="265"/>
        <v>-0.053024844250538224</v>
      </c>
      <c r="AK963" s="62">
        <f t="shared" si="266"/>
        <v>0.7988756098417326</v>
      </c>
      <c r="AL963" s="62">
        <f t="shared" si="267"/>
        <v>0.0011243901582674853</v>
      </c>
      <c r="AM963" s="62">
        <f t="shared" si="272"/>
        <v>1.0424</v>
      </c>
      <c r="AN963" s="62">
        <f t="shared" si="273"/>
        <v>1.0424006064144573</v>
      </c>
      <c r="AO963" s="62">
        <f t="shared" si="268"/>
        <v>0.7424006064144573</v>
      </c>
      <c r="AP963" s="62">
        <f t="shared" si="274"/>
        <v>0.0010786547603539268</v>
      </c>
      <c r="AQ963" s="62">
        <f t="shared" si="275"/>
        <v>0.0008007937929118338</v>
      </c>
      <c r="AR963" s="62">
        <f t="shared" si="276"/>
        <v>0.742400174524397</v>
      </c>
      <c r="AS963" s="139">
        <f t="shared" si="269"/>
        <v>0.49050000000000005</v>
      </c>
      <c r="AT963" s="62">
        <f t="shared" si="277"/>
        <v>0.49130079379291186</v>
      </c>
      <c r="AU963" s="62">
        <f t="shared" si="278"/>
        <v>-0.0005299441455197173</v>
      </c>
      <c r="AV963" s="62">
        <f t="shared" si="279"/>
        <v>0.7418702303788772</v>
      </c>
      <c r="AW963" s="13">
        <f t="shared" si="271"/>
        <v>3.772782496551713</v>
      </c>
      <c r="AX963" s="98">
        <f t="shared" si="270"/>
        <v>1.6653982340414157</v>
      </c>
    </row>
    <row r="964" spans="32:50" ht="12.75">
      <c r="AF964" s="98"/>
      <c r="AG964" s="94">
        <v>929</v>
      </c>
      <c r="AH964" s="62">
        <f t="shared" si="263"/>
        <v>-0.04320000000000013</v>
      </c>
      <c r="AI964" s="62">
        <f t="shared" si="264"/>
        <v>1.0432000000000001</v>
      </c>
      <c r="AJ964" s="62">
        <f t="shared" si="265"/>
        <v>-0.054026278497269285</v>
      </c>
      <c r="AK964" s="62">
        <f t="shared" si="266"/>
        <v>0.7988327484523904</v>
      </c>
      <c r="AL964" s="62">
        <f t="shared" si="267"/>
        <v>0.00116725154760966</v>
      </c>
      <c r="AM964" s="62">
        <f t="shared" si="272"/>
        <v>1.0432000000000001</v>
      </c>
      <c r="AN964" s="62">
        <f t="shared" si="273"/>
        <v>1.0432006530271039</v>
      </c>
      <c r="AO964" s="62">
        <f t="shared" si="268"/>
        <v>0.7432006530271038</v>
      </c>
      <c r="AP964" s="62">
        <f t="shared" si="274"/>
        <v>0.0011189139766956489</v>
      </c>
      <c r="AQ964" s="62">
        <f t="shared" si="275"/>
        <v>0.0008315774246432129</v>
      </c>
      <c r="AR964" s="62">
        <f t="shared" si="276"/>
        <v>0.7432001877952538</v>
      </c>
      <c r="AS964" s="139">
        <f t="shared" si="269"/>
        <v>0.49050000000000005</v>
      </c>
      <c r="AT964" s="62">
        <f t="shared" si="277"/>
        <v>0.4913315774246433</v>
      </c>
      <c r="AU964" s="62">
        <f t="shared" si="278"/>
        <v>-0.0005497579985989362</v>
      </c>
      <c r="AV964" s="62">
        <f t="shared" si="279"/>
        <v>0.7426504297966549</v>
      </c>
      <c r="AW964" s="13">
        <f t="shared" si="271"/>
        <v>3.7733181709349193</v>
      </c>
      <c r="AX964" s="98">
        <f t="shared" si="270"/>
        <v>1.6651618078691717</v>
      </c>
    </row>
    <row r="965" spans="32:50" ht="12.75">
      <c r="AF965" s="98"/>
      <c r="AG965" s="94">
        <v>930</v>
      </c>
      <c r="AH965" s="62">
        <f t="shared" si="263"/>
        <v>-0.04400000000000004</v>
      </c>
      <c r="AI965" s="62">
        <f t="shared" si="264"/>
        <v>1.044</v>
      </c>
      <c r="AJ965" s="62">
        <f t="shared" si="265"/>
        <v>-0.05502776698110093</v>
      </c>
      <c r="AK965" s="62">
        <f t="shared" si="266"/>
        <v>0.7987890835508458</v>
      </c>
      <c r="AL965" s="62">
        <f t="shared" si="267"/>
        <v>0.0012109164491542757</v>
      </c>
      <c r="AM965" s="62">
        <f t="shared" si="272"/>
        <v>1.044</v>
      </c>
      <c r="AN965" s="62">
        <f t="shared" si="273"/>
        <v>1.044000702259652</v>
      </c>
      <c r="AO965" s="62">
        <f t="shared" si="268"/>
        <v>0.744000702259652</v>
      </c>
      <c r="AP965" s="62">
        <f t="shared" si="274"/>
        <v>0.0011598811361390221</v>
      </c>
      <c r="AQ965" s="62">
        <f t="shared" si="275"/>
        <v>0.0008629521863333747</v>
      </c>
      <c r="AR965" s="62">
        <f t="shared" si="276"/>
        <v>0.7440002017986147</v>
      </c>
      <c r="AS965" s="139">
        <f t="shared" si="269"/>
        <v>0.49050000000000005</v>
      </c>
      <c r="AT965" s="62">
        <f t="shared" si="277"/>
        <v>0.4913629521863334</v>
      </c>
      <c r="AU965" s="62">
        <f t="shared" si="278"/>
        <v>-0.0005699228748155527</v>
      </c>
      <c r="AV965" s="62">
        <f t="shared" si="279"/>
        <v>0.7434302789237992</v>
      </c>
      <c r="AW965" s="13">
        <f t="shared" si="271"/>
        <v>3.7738520594157245</v>
      </c>
      <c r="AX965" s="98">
        <f t="shared" si="270"/>
        <v>1.6649262367090145</v>
      </c>
    </row>
    <row r="966" spans="32:50" ht="12.75">
      <c r="AF966" s="98"/>
      <c r="AG966" s="94">
        <v>931</v>
      </c>
      <c r="AH966" s="62">
        <f t="shared" si="263"/>
        <v>-0.04479999999999995</v>
      </c>
      <c r="AI966" s="62">
        <f t="shared" si="264"/>
        <v>1.0448</v>
      </c>
      <c r="AJ966" s="62">
        <f t="shared" si="265"/>
        <v>-0.05602931071548385</v>
      </c>
      <c r="AK966" s="62">
        <f t="shared" si="266"/>
        <v>0.798744615005322</v>
      </c>
      <c r="AL966" s="62">
        <f t="shared" si="267"/>
        <v>0.0012553849946780327</v>
      </c>
      <c r="AM966" s="62">
        <f t="shared" si="272"/>
        <v>1.0448</v>
      </c>
      <c r="AN966" s="62">
        <f t="shared" si="273"/>
        <v>1.044800754206985</v>
      </c>
      <c r="AO966" s="62">
        <f t="shared" si="268"/>
        <v>0.744800754206985</v>
      </c>
      <c r="AP966" s="62">
        <f t="shared" si="274"/>
        <v>0.0012015547382568238</v>
      </c>
      <c r="AQ966" s="62">
        <f t="shared" si="275"/>
        <v>0.0008949186599372379</v>
      </c>
      <c r="AR966" s="62">
        <f t="shared" si="276"/>
        <v>0.7448002165600422</v>
      </c>
      <c r="AS966" s="139">
        <f t="shared" si="269"/>
        <v>0.49050000000000005</v>
      </c>
      <c r="AT966" s="62">
        <f t="shared" si="277"/>
        <v>0.4913949186599373</v>
      </c>
      <c r="AU966" s="62">
        <f t="shared" si="278"/>
        <v>-0.0005904381770163836</v>
      </c>
      <c r="AV966" s="62">
        <f t="shared" si="279"/>
        <v>0.7442097783830258</v>
      </c>
      <c r="AW966" s="13">
        <f t="shared" si="271"/>
        <v>3.7743841682582477</v>
      </c>
      <c r="AX966" s="98">
        <f t="shared" si="270"/>
        <v>1.6646915171009384</v>
      </c>
    </row>
    <row r="967" spans="32:50" ht="12.75">
      <c r="AF967" s="98"/>
      <c r="AG967" s="94">
        <v>932</v>
      </c>
      <c r="AH967" s="62">
        <f t="shared" si="263"/>
        <v>-0.045600000000000085</v>
      </c>
      <c r="AI967" s="62">
        <f t="shared" si="264"/>
        <v>1.0456</v>
      </c>
      <c r="AJ967" s="62">
        <f t="shared" si="265"/>
        <v>-0.057030910714370026</v>
      </c>
      <c r="AK967" s="62">
        <f t="shared" si="266"/>
        <v>0.7986993426815876</v>
      </c>
      <c r="AL967" s="62">
        <f t="shared" si="267"/>
        <v>0.001300657318412446</v>
      </c>
      <c r="AM967" s="62">
        <f t="shared" si="272"/>
        <v>1.0456</v>
      </c>
      <c r="AN967" s="62">
        <f t="shared" si="273"/>
        <v>1.0456008089655726</v>
      </c>
      <c r="AO967" s="62">
        <f t="shared" si="268"/>
        <v>0.7456008089655726</v>
      </c>
      <c r="AP967" s="62">
        <f t="shared" si="274"/>
        <v>0.001243933289543158</v>
      </c>
      <c r="AQ967" s="62">
        <f t="shared" si="275"/>
        <v>0.0009274774277907454</v>
      </c>
      <c r="AR967" s="62">
        <f t="shared" si="276"/>
        <v>0.7456002321054743</v>
      </c>
      <c r="AS967" s="139">
        <f t="shared" si="269"/>
        <v>0.49050000000000005</v>
      </c>
      <c r="AT967" s="62">
        <f t="shared" si="277"/>
        <v>0.4914274774277908</v>
      </c>
      <c r="AU967" s="62">
        <f t="shared" si="278"/>
        <v>-0.0006113033138728225</v>
      </c>
      <c r="AV967" s="62">
        <f t="shared" si="279"/>
        <v>0.7449889287916015</v>
      </c>
      <c r="AW967" s="13">
        <f t="shared" si="271"/>
        <v>3.7749145036898986</v>
      </c>
      <c r="AX967" s="98">
        <f t="shared" si="270"/>
        <v>1.664457645607048</v>
      </c>
    </row>
    <row r="968" spans="32:50" ht="12.75">
      <c r="AF968" s="98"/>
      <c r="AG968" s="94">
        <v>933</v>
      </c>
      <c r="AH968" s="62">
        <f t="shared" si="263"/>
        <v>-0.0464</v>
      </c>
      <c r="AI968" s="62">
        <f t="shared" si="264"/>
        <v>1.0464</v>
      </c>
      <c r="AJ968" s="62">
        <f t="shared" si="265"/>
        <v>-0.05803256799222121</v>
      </c>
      <c r="AK968" s="62">
        <f t="shared" si="266"/>
        <v>0.798653266442954</v>
      </c>
      <c r="AL968" s="62">
        <f t="shared" si="267"/>
        <v>0.0013467335570460648</v>
      </c>
      <c r="AM968" s="62">
        <f t="shared" si="272"/>
        <v>1.0464</v>
      </c>
      <c r="AN968" s="62">
        <f t="shared" si="273"/>
        <v>1.0464008666334683</v>
      </c>
      <c r="AO968" s="62">
        <f t="shared" si="268"/>
        <v>0.7464008666334683</v>
      </c>
      <c r="AP968" s="62">
        <f t="shared" si="274"/>
        <v>0.0012870153033885017</v>
      </c>
      <c r="AQ968" s="62">
        <f t="shared" si="275"/>
        <v>0.000960629072620653</v>
      </c>
      <c r="AR968" s="62">
        <f t="shared" si="276"/>
        <v>0.7464002484612243</v>
      </c>
      <c r="AS968" s="139">
        <f t="shared" si="269"/>
        <v>0.49050000000000005</v>
      </c>
      <c r="AT968" s="62">
        <f t="shared" si="277"/>
        <v>0.4914606290726207</v>
      </c>
      <c r="AU968" s="62">
        <f t="shared" si="278"/>
        <v>-0.0006325176998653166</v>
      </c>
      <c r="AV968" s="62">
        <f t="shared" si="279"/>
        <v>0.745767730761359</v>
      </c>
      <c r="AW968" s="13">
        <f t="shared" si="271"/>
        <v>3.775443071901589</v>
      </c>
      <c r="AX968" s="98">
        <f t="shared" si="270"/>
        <v>1.6642246188114063</v>
      </c>
    </row>
    <row r="969" spans="32:50" ht="12.75">
      <c r="AF969" s="98"/>
      <c r="AG969" s="94">
        <v>934</v>
      </c>
      <c r="AH969" s="62">
        <f t="shared" si="263"/>
        <v>-0.04720000000000013</v>
      </c>
      <c r="AI969" s="62">
        <f t="shared" si="264"/>
        <v>1.0472000000000001</v>
      </c>
      <c r="AJ969" s="62">
        <f t="shared" si="265"/>
        <v>-0.05903428356402031</v>
      </c>
      <c r="AK969" s="62">
        <f t="shared" si="266"/>
        <v>0.7986063861502737</v>
      </c>
      <c r="AL969" s="62">
        <f t="shared" si="267"/>
        <v>0.0013936138497263606</v>
      </c>
      <c r="AM969" s="62">
        <f t="shared" si="272"/>
        <v>1.0472000000000001</v>
      </c>
      <c r="AN969" s="62">
        <f t="shared" si="273"/>
        <v>1.047200927310305</v>
      </c>
      <c r="AO969" s="62">
        <f t="shared" si="268"/>
        <v>0.7472009273103049</v>
      </c>
      <c r="AP969" s="62">
        <f t="shared" si="274"/>
        <v>0.0013307993000545408</v>
      </c>
      <c r="AQ969" s="62">
        <f t="shared" si="275"/>
        <v>0.0009943741775540478</v>
      </c>
      <c r="AR969" s="62">
        <f t="shared" si="276"/>
        <v>0.7472002656539775</v>
      </c>
      <c r="AS969" s="139">
        <f t="shared" si="269"/>
        <v>0.49050000000000005</v>
      </c>
      <c r="AT969" s="62">
        <f t="shared" si="277"/>
        <v>0.4914943741775541</v>
      </c>
      <c r="AU969" s="62">
        <f t="shared" si="278"/>
        <v>-0.0006540807552677897</v>
      </c>
      <c r="AV969" s="62">
        <f t="shared" si="279"/>
        <v>0.7465461848987097</v>
      </c>
      <c r="AW969" s="13">
        <f t="shared" si="271"/>
        <v>3.7759698790479335</v>
      </c>
      <c r="AX969" s="98">
        <f t="shared" si="270"/>
        <v>1.6639924333198912</v>
      </c>
    </row>
    <row r="970" spans="32:50" ht="12.75">
      <c r="AF970" s="98"/>
      <c r="AG970" s="94">
        <v>935</v>
      </c>
      <c r="AH970" s="62">
        <f t="shared" si="263"/>
        <v>-0.04800000000000004</v>
      </c>
      <c r="AI970" s="62">
        <f t="shared" si="264"/>
        <v>1.048</v>
      </c>
      <c r="AJ970" s="62">
        <f t="shared" si="265"/>
        <v>-0.06003605844527847</v>
      </c>
      <c r="AK970" s="62">
        <f t="shared" si="266"/>
        <v>0.798558701661938</v>
      </c>
      <c r="AL970" s="62">
        <f t="shared" si="267"/>
        <v>0.001441298338062058</v>
      </c>
      <c r="AM970" s="62">
        <f t="shared" si="272"/>
        <v>1.048</v>
      </c>
      <c r="AN970" s="62">
        <f t="shared" si="273"/>
        <v>1.0480009910972887</v>
      </c>
      <c r="AO970" s="62">
        <f t="shared" si="268"/>
        <v>0.7480009910972887</v>
      </c>
      <c r="AP970" s="62">
        <f t="shared" si="274"/>
        <v>0.001375283806649541</v>
      </c>
      <c r="AQ970" s="62">
        <f t="shared" si="275"/>
        <v>0.0010287133261281548</v>
      </c>
      <c r="AR970" s="62">
        <f t="shared" si="276"/>
        <v>0.7480002837107876</v>
      </c>
      <c r="AS970" s="139">
        <f t="shared" si="269"/>
        <v>0.49050000000000005</v>
      </c>
      <c r="AT970" s="62">
        <f t="shared" si="277"/>
        <v>0.4915287133261282</v>
      </c>
      <c r="AU970" s="62">
        <f t="shared" si="278"/>
        <v>-0.0006759919061323763</v>
      </c>
      <c r="AV970" s="62">
        <f t="shared" si="279"/>
        <v>0.7473242918046553</v>
      </c>
      <c r="AW970" s="13">
        <f t="shared" si="271"/>
        <v>3.7764949312474516</v>
      </c>
      <c r="AX970" s="98">
        <f t="shared" si="270"/>
        <v>1.6637610857600502</v>
      </c>
    </row>
    <row r="971" spans="32:50" ht="12.75">
      <c r="AF971" s="98"/>
      <c r="AG971" s="94">
        <v>936</v>
      </c>
      <c r="AH971" s="62">
        <f t="shared" si="263"/>
        <v>-0.048799999999999955</v>
      </c>
      <c r="AI971" s="62">
        <f t="shared" si="264"/>
        <v>1.0488</v>
      </c>
      <c r="AJ971" s="62">
        <f t="shared" si="265"/>
        <v>-0.061037893652046475</v>
      </c>
      <c r="AK971" s="62">
        <f t="shared" si="266"/>
        <v>0.7985102128338748</v>
      </c>
      <c r="AL971" s="62">
        <f t="shared" si="267"/>
        <v>0.0014897871661252449</v>
      </c>
      <c r="AM971" s="62">
        <f t="shared" si="272"/>
        <v>1.0488</v>
      </c>
      <c r="AN971" s="62">
        <f t="shared" si="273"/>
        <v>1.0488010580971971</v>
      </c>
      <c r="AO971" s="62">
        <f t="shared" si="268"/>
        <v>0.7488010580971971</v>
      </c>
      <c r="AP971" s="62">
        <f t="shared" si="274"/>
        <v>0.0014204673571036031</v>
      </c>
      <c r="AQ971" s="62">
        <f t="shared" si="275"/>
        <v>0.0010636471022999526</v>
      </c>
      <c r="AR971" s="62">
        <f t="shared" si="276"/>
        <v>0.7488003026590759</v>
      </c>
      <c r="AS971" s="139">
        <f t="shared" si="269"/>
        <v>0.49050000000000005</v>
      </c>
      <c r="AT971" s="62">
        <f t="shared" si="277"/>
        <v>0.4915636471023</v>
      </c>
      <c r="AU971" s="62">
        <f t="shared" si="278"/>
        <v>-0.000698250584274147</v>
      </c>
      <c r="AV971" s="62">
        <f t="shared" si="279"/>
        <v>0.7481020520748017</v>
      </c>
      <c r="AW971" s="13">
        <f t="shared" si="271"/>
        <v>3.7770182345827696</v>
      </c>
      <c r="AX971" s="98">
        <f t="shared" si="270"/>
        <v>1.663530572780955</v>
      </c>
    </row>
    <row r="972" spans="32:50" ht="12.75">
      <c r="AF972" s="98"/>
      <c r="AG972" s="94">
        <v>937</v>
      </c>
      <c r="AH972" s="62">
        <f t="shared" si="263"/>
        <v>-0.04960000000000009</v>
      </c>
      <c r="AI972" s="62">
        <f t="shared" si="264"/>
        <v>1.0496</v>
      </c>
      <c r="AJ972" s="62">
        <f t="shared" si="265"/>
        <v>-0.062039790200923234</v>
      </c>
      <c r="AK972" s="62">
        <f t="shared" si="266"/>
        <v>0.7984609195195467</v>
      </c>
      <c r="AL972" s="62">
        <f t="shared" si="267"/>
        <v>0.0015390804804533698</v>
      </c>
      <c r="AM972" s="62">
        <f t="shared" si="272"/>
        <v>1.0496</v>
      </c>
      <c r="AN972" s="62">
        <f t="shared" si="273"/>
        <v>1.0496011284143731</v>
      </c>
      <c r="AO972" s="62">
        <f t="shared" si="268"/>
        <v>0.7496011284143731</v>
      </c>
      <c r="AP972" s="62">
        <f t="shared" si="274"/>
        <v>0.0014663484921439275</v>
      </c>
      <c r="AQ972" s="62">
        <f t="shared" si="275"/>
        <v>0.0010991760904556806</v>
      </c>
      <c r="AR972" s="62">
        <f t="shared" si="276"/>
        <v>0.7496003225266272</v>
      </c>
      <c r="AS972" s="139">
        <f t="shared" si="269"/>
        <v>0.49050000000000005</v>
      </c>
      <c r="AT972" s="62">
        <f t="shared" si="277"/>
        <v>0.4915991760904557</v>
      </c>
      <c r="AU972" s="62">
        <f t="shared" si="278"/>
        <v>-0.0007208562272558874</v>
      </c>
      <c r="AV972" s="62">
        <f t="shared" si="279"/>
        <v>0.7488794662993713</v>
      </c>
      <c r="AW972" s="13">
        <f t="shared" si="271"/>
        <v>3.777539795100819</v>
      </c>
      <c r="AX972" s="98">
        <f t="shared" si="270"/>
        <v>1.66330089105306</v>
      </c>
    </row>
    <row r="973" spans="32:50" ht="12.75">
      <c r="AF973" s="98"/>
      <c r="AG973" s="94">
        <v>938</v>
      </c>
      <c r="AH973" s="62">
        <f t="shared" si="263"/>
        <v>-0.0504</v>
      </c>
      <c r="AI973" s="62">
        <f t="shared" si="264"/>
        <v>1.0504</v>
      </c>
      <c r="AJ973" s="62">
        <f t="shared" si="265"/>
        <v>-0.06304174910906445</v>
      </c>
      <c r="AK973" s="62">
        <f t="shared" si="266"/>
        <v>0.7984108215699485</v>
      </c>
      <c r="AL973" s="62">
        <f t="shared" si="267"/>
        <v>0.0015891784300515743</v>
      </c>
      <c r="AM973" s="62">
        <f t="shared" si="272"/>
        <v>1.0504</v>
      </c>
      <c r="AN973" s="62">
        <f t="shared" si="273"/>
        <v>1.0504012021547207</v>
      </c>
      <c r="AO973" s="62">
        <f t="shared" si="268"/>
        <v>0.7504012021547206</v>
      </c>
      <c r="AP973" s="62">
        <f t="shared" si="274"/>
        <v>0.0015129257592704922</v>
      </c>
      <c r="AQ973" s="62">
        <f t="shared" si="275"/>
        <v>0.0011353008754205504</v>
      </c>
      <c r="AR973" s="62">
        <f t="shared" si="276"/>
        <v>0.7504003433415873</v>
      </c>
      <c r="AS973" s="139">
        <f t="shared" si="269"/>
        <v>0.49050000000000005</v>
      </c>
      <c r="AT973" s="62">
        <f t="shared" si="277"/>
        <v>0.4916353008754206</v>
      </c>
      <c r="AU973" s="62">
        <f t="shared" si="278"/>
        <v>-0.0007438082783731288</v>
      </c>
      <c r="AV973" s="62">
        <f t="shared" si="279"/>
        <v>0.7496565350632142</v>
      </c>
      <c r="AW973" s="13">
        <f t="shared" si="271"/>
        <v>3.778059618813032</v>
      </c>
      <c r="AX973" s="98">
        <f t="shared" si="270"/>
        <v>1.6630720372680616</v>
      </c>
    </row>
    <row r="974" spans="32:50" ht="12.75">
      <c r="AF974" s="98"/>
      <c r="AG974" s="94">
        <v>939</v>
      </c>
      <c r="AH974" s="62">
        <f t="shared" si="263"/>
        <v>-0.051200000000000134</v>
      </c>
      <c r="AI974" s="62">
        <f t="shared" si="264"/>
        <v>1.0512000000000001</v>
      </c>
      <c r="AJ974" s="62">
        <f t="shared" si="265"/>
        <v>-0.06404377139419397</v>
      </c>
      <c r="AK974" s="62">
        <f t="shared" si="266"/>
        <v>0.7983599188336048</v>
      </c>
      <c r="AL974" s="62">
        <f t="shared" si="267"/>
        <v>0.0016400811663952464</v>
      </c>
      <c r="AM974" s="62">
        <f t="shared" si="272"/>
        <v>1.0512000000000001</v>
      </c>
      <c r="AN974" s="62">
        <f t="shared" si="273"/>
        <v>1.051201279425702</v>
      </c>
      <c r="AO974" s="62">
        <f t="shared" si="268"/>
        <v>0.7512012794257019</v>
      </c>
      <c r="AP974" s="62">
        <f t="shared" si="274"/>
        <v>0.00156019771273205</v>
      </c>
      <c r="AQ974" s="62">
        <f t="shared" si="275"/>
        <v>0.0011720220424685903</v>
      </c>
      <c r="AR974" s="62">
        <f t="shared" si="276"/>
        <v>0.7512003651324615</v>
      </c>
      <c r="AS974" s="139">
        <f t="shared" si="269"/>
        <v>0.49050000000000005</v>
      </c>
      <c r="AT974" s="62">
        <f t="shared" si="277"/>
        <v>0.4916720220424686</v>
      </c>
      <c r="AU974" s="62">
        <f t="shared" si="278"/>
        <v>-0.0007671061866393845</v>
      </c>
      <c r="AV974" s="62">
        <f t="shared" si="279"/>
        <v>0.7504332589458221</v>
      </c>
      <c r="AW974" s="13">
        <f t="shared" si="271"/>
        <v>3.7785777116955446</v>
      </c>
      <c r="AX974" s="98">
        <f t="shared" si="270"/>
        <v>1.6628440081387554</v>
      </c>
    </row>
    <row r="975" spans="32:50" ht="12.75">
      <c r="AF975" s="98"/>
      <c r="AG975" s="94">
        <v>940</v>
      </c>
      <c r="AH975" s="62">
        <f t="shared" si="263"/>
        <v>-0.052000000000000046</v>
      </c>
      <c r="AI975" s="62">
        <f t="shared" si="264"/>
        <v>1.052</v>
      </c>
      <c r="AJ975" s="62">
        <f t="shared" si="265"/>
        <v>-0.06504585807461097</v>
      </c>
      <c r="AK975" s="62">
        <f t="shared" si="266"/>
        <v>0.7983082111565682</v>
      </c>
      <c r="AL975" s="62">
        <f t="shared" si="267"/>
        <v>0.0016917888434317963</v>
      </c>
      <c r="AM975" s="62">
        <f t="shared" si="272"/>
        <v>1.052</v>
      </c>
      <c r="AN975" s="62">
        <f t="shared" si="273"/>
        <v>1.052001360336331</v>
      </c>
      <c r="AO975" s="62">
        <f t="shared" si="268"/>
        <v>0.7520013603363309</v>
      </c>
      <c r="AP975" s="62">
        <f t="shared" si="274"/>
        <v>0.00160816291350149</v>
      </c>
      <c r="AQ975" s="62">
        <f t="shared" si="275"/>
        <v>0.0012093401773319002</v>
      </c>
      <c r="AR975" s="62">
        <f t="shared" si="276"/>
        <v>0.7520003879281099</v>
      </c>
      <c r="AS975" s="139">
        <f t="shared" si="269"/>
        <v>0.49050000000000005</v>
      </c>
      <c r="AT975" s="62">
        <f t="shared" si="277"/>
        <v>0.4917093401773319</v>
      </c>
      <c r="AU975" s="62">
        <f t="shared" si="278"/>
        <v>-0.0007907494067711215</v>
      </c>
      <c r="AV975" s="62">
        <f t="shared" si="279"/>
        <v>0.7512096385213387</v>
      </c>
      <c r="AW975" s="13">
        <f t="shared" si="271"/>
        <v>3.7790940796893797</v>
      </c>
      <c r="AX975" s="98">
        <f t="shared" si="270"/>
        <v>1.662616800398901</v>
      </c>
    </row>
    <row r="976" spans="32:50" ht="12.75">
      <c r="AF976" s="98"/>
      <c r="AG976" s="94">
        <v>941</v>
      </c>
      <c r="AH976" s="62">
        <f t="shared" si="263"/>
        <v>-0.05279999999999996</v>
      </c>
      <c r="AI976" s="62">
        <f t="shared" si="264"/>
        <v>1.0528</v>
      </c>
      <c r="AJ976" s="62">
        <f t="shared" si="265"/>
        <v>-0.06604801016920138</v>
      </c>
      <c r="AK976" s="62">
        <f t="shared" si="266"/>
        <v>0.798255698382417</v>
      </c>
      <c r="AL976" s="62">
        <f t="shared" si="267"/>
        <v>0.0017443016175830994</v>
      </c>
      <c r="AM976" s="62">
        <f t="shared" si="272"/>
        <v>1.0528</v>
      </c>
      <c r="AN976" s="62">
        <f t="shared" si="273"/>
        <v>1.0528014449971719</v>
      </c>
      <c r="AO976" s="62">
        <f t="shared" si="268"/>
        <v>0.7528014449971718</v>
      </c>
      <c r="AP976" s="62">
        <f t="shared" si="274"/>
        <v>0.0016568199292519292</v>
      </c>
      <c r="AQ976" s="62">
        <f t="shared" si="275"/>
        <v>0.0012472558662103555</v>
      </c>
      <c r="AR976" s="62">
        <f t="shared" si="276"/>
        <v>0.7528004117577475</v>
      </c>
      <c r="AS976" s="139">
        <f t="shared" si="269"/>
        <v>0.49050000000000005</v>
      </c>
      <c r="AT976" s="62">
        <f t="shared" si="277"/>
        <v>0.4917472558662104</v>
      </c>
      <c r="AU976" s="62">
        <f t="shared" si="278"/>
        <v>-0.0008147373991731393</v>
      </c>
      <c r="AV976" s="62">
        <f t="shared" si="279"/>
        <v>0.7519856743585743</v>
      </c>
      <c r="AW976" s="13">
        <f t="shared" si="271"/>
        <v>3.779608728700655</v>
      </c>
      <c r="AX976" s="98">
        <f t="shared" si="270"/>
        <v>1.6623904108030794</v>
      </c>
    </row>
    <row r="977" spans="32:50" ht="12.75">
      <c r="AF977" s="98"/>
      <c r="AG977" s="94">
        <v>942</v>
      </c>
      <c r="AH977" s="62">
        <f t="shared" si="263"/>
        <v>-0.05360000000000009</v>
      </c>
      <c r="AI977" s="62">
        <f t="shared" si="264"/>
        <v>1.0536</v>
      </c>
      <c r="AJ977" s="62">
        <f t="shared" si="265"/>
        <v>-0.06705022869744662</v>
      </c>
      <c r="AK977" s="62">
        <f t="shared" si="266"/>
        <v>0.7982023803522513</v>
      </c>
      <c r="AL977" s="62">
        <f t="shared" si="267"/>
        <v>0.001797619647748716</v>
      </c>
      <c r="AM977" s="62">
        <f t="shared" si="272"/>
        <v>1.0536</v>
      </c>
      <c r="AN977" s="62">
        <f t="shared" si="273"/>
        <v>1.0536015335203333</v>
      </c>
      <c r="AO977" s="62">
        <f t="shared" si="268"/>
        <v>0.7536015335203332</v>
      </c>
      <c r="AP977" s="62">
        <f t="shared" si="274"/>
        <v>0.0017061673343336508</v>
      </c>
      <c r="AQ977" s="62">
        <f t="shared" si="275"/>
        <v>0.0012857696957818347</v>
      </c>
      <c r="AR977" s="62">
        <f t="shared" si="276"/>
        <v>0.75360043665094</v>
      </c>
      <c r="AS977" s="139">
        <f t="shared" si="269"/>
        <v>0.49050000000000005</v>
      </c>
      <c r="AT977" s="62">
        <f t="shared" si="277"/>
        <v>0.49178576969578186</v>
      </c>
      <c r="AU977" s="62">
        <f t="shared" si="278"/>
        <v>-0.000839069629924414</v>
      </c>
      <c r="AV977" s="62">
        <f t="shared" si="279"/>
        <v>0.7527613670210156</v>
      </c>
      <c r="AW977" s="13">
        <f t="shared" si="271"/>
        <v>3.780121664600763</v>
      </c>
      <c r="AX977" s="98">
        <f t="shared" si="270"/>
        <v>1.66216483612656</v>
      </c>
    </row>
    <row r="978" spans="32:50" ht="12.75">
      <c r="AF978" s="98"/>
      <c r="AG978" s="94">
        <v>943</v>
      </c>
      <c r="AH978" s="62">
        <f t="shared" si="263"/>
        <v>-0.054400000000000004</v>
      </c>
      <c r="AI978" s="62">
        <f t="shared" si="264"/>
        <v>1.0544</v>
      </c>
      <c r="AJ978" s="62">
        <f t="shared" si="265"/>
        <v>-0.06805251467943209</v>
      </c>
      <c r="AK978" s="62">
        <f t="shared" si="266"/>
        <v>0.7981482569046932</v>
      </c>
      <c r="AL978" s="62">
        <f t="shared" si="267"/>
        <v>0.0018517430953068903</v>
      </c>
      <c r="AM978" s="62">
        <f t="shared" si="272"/>
        <v>1.0544</v>
      </c>
      <c r="AN978" s="62">
        <f t="shared" si="273"/>
        <v>1.0544016260194646</v>
      </c>
      <c r="AO978" s="62">
        <f t="shared" si="268"/>
        <v>0.7544016260194646</v>
      </c>
      <c r="AP978" s="62">
        <f t="shared" si="274"/>
        <v>0.0017562037097490304</v>
      </c>
      <c r="AQ978" s="62">
        <f t="shared" si="275"/>
        <v>0.0013248822532108333</v>
      </c>
      <c r="AR978" s="62">
        <f t="shared" si="276"/>
        <v>0.7544004626376015</v>
      </c>
      <c r="AS978" s="139">
        <f t="shared" si="269"/>
        <v>0.49050000000000005</v>
      </c>
      <c r="AT978" s="62">
        <f t="shared" si="277"/>
        <v>0.49182488225321086</v>
      </c>
      <c r="AU978" s="62">
        <f t="shared" si="278"/>
        <v>-0.0008637455707630003</v>
      </c>
      <c r="AV978" s="62">
        <f t="shared" si="279"/>
        <v>0.7535367170668386</v>
      </c>
      <c r="AW978" s="13">
        <f t="shared" si="271"/>
        <v>3.7806328932265707</v>
      </c>
      <c r="AX978" s="98">
        <f t="shared" si="270"/>
        <v>1.6619400731651623</v>
      </c>
    </row>
    <row r="979" spans="32:50" ht="12.75">
      <c r="AF979" s="98"/>
      <c r="AG979" s="94">
        <v>944</v>
      </c>
      <c r="AH979" s="62">
        <f t="shared" si="263"/>
        <v>-0.055199999999999916</v>
      </c>
      <c r="AI979" s="62">
        <f t="shared" si="264"/>
        <v>1.0552</v>
      </c>
      <c r="AJ979" s="62">
        <f t="shared" si="265"/>
        <v>-0.06905486913585845</v>
      </c>
      <c r="AK979" s="62">
        <f t="shared" si="266"/>
        <v>0.798093327875882</v>
      </c>
      <c r="AL979" s="62">
        <f t="shared" si="267"/>
        <v>0.0019066721241179918</v>
      </c>
      <c r="AM979" s="62">
        <f t="shared" si="272"/>
        <v>1.0552</v>
      </c>
      <c r="AN979" s="62">
        <f t="shared" si="273"/>
        <v>1.0552017226097523</v>
      </c>
      <c r="AO979" s="62">
        <f t="shared" si="268"/>
        <v>0.7552017226097523</v>
      </c>
      <c r="AP979" s="62">
        <f t="shared" si="274"/>
        <v>0.0018069276431298819</v>
      </c>
      <c r="AQ979" s="62">
        <f t="shared" si="275"/>
        <v>0.0013645941261587879</v>
      </c>
      <c r="AR979" s="62">
        <f t="shared" si="276"/>
        <v>0.7552004897479928</v>
      </c>
      <c r="AS979" s="139">
        <f t="shared" si="269"/>
        <v>0.49050000000000005</v>
      </c>
      <c r="AT979" s="62">
        <f t="shared" si="277"/>
        <v>0.49186459412615885</v>
      </c>
      <c r="AU979" s="62">
        <f t="shared" si="278"/>
        <v>-0.0008887646990721732</v>
      </c>
      <c r="AV979" s="62">
        <f t="shared" si="279"/>
        <v>0.7543117250489206</v>
      </c>
      <c r="AW979" s="13">
        <f t="shared" si="271"/>
        <v>3.7811424203806023</v>
      </c>
      <c r="AX979" s="98">
        <f t="shared" si="270"/>
        <v>1.6617161187351237</v>
      </c>
    </row>
    <row r="980" spans="32:50" ht="12.75">
      <c r="AF980" s="98"/>
      <c r="AG980" s="94">
        <v>945</v>
      </c>
      <c r="AH980" s="62">
        <f t="shared" si="263"/>
        <v>-0.05600000000000005</v>
      </c>
      <c r="AI980" s="62">
        <f t="shared" si="264"/>
        <v>1.056</v>
      </c>
      <c r="AJ980" s="62">
        <f t="shared" si="265"/>
        <v>-0.07005729308805032</v>
      </c>
      <c r="AK980" s="62">
        <f t="shared" si="266"/>
        <v>0.798037593099473</v>
      </c>
      <c r="AL980" s="62">
        <f t="shared" si="267"/>
        <v>0.0019624069005270695</v>
      </c>
      <c r="AM980" s="62">
        <f t="shared" si="272"/>
        <v>1.056</v>
      </c>
      <c r="AN980" s="62">
        <f t="shared" si="273"/>
        <v>1.056001823407916</v>
      </c>
      <c r="AO980" s="62">
        <f t="shared" si="268"/>
        <v>0.756001823407916</v>
      </c>
      <c r="AP980" s="62">
        <f t="shared" si="274"/>
        <v>0.0018583377287140618</v>
      </c>
      <c r="AQ980" s="62">
        <f t="shared" si="275"/>
        <v>0.001404905902793747</v>
      </c>
      <c r="AR980" s="62">
        <f t="shared" si="276"/>
        <v>0.7560005180127181</v>
      </c>
      <c r="AS980" s="139">
        <f t="shared" si="269"/>
        <v>0.49050000000000005</v>
      </c>
      <c r="AT980" s="62">
        <f t="shared" si="277"/>
        <v>0.4919049059027938</v>
      </c>
      <c r="AU980" s="62">
        <f t="shared" si="278"/>
        <v>-0.0009141264978662512</v>
      </c>
      <c r="AV980" s="62">
        <f t="shared" si="279"/>
        <v>0.7550863915148518</v>
      </c>
      <c r="AW980" s="13">
        <f t="shared" si="271"/>
        <v>3.7816502518312323</v>
      </c>
      <c r="AX980" s="98">
        <f t="shared" si="270"/>
        <v>1.661492969672964</v>
      </c>
    </row>
    <row r="981" spans="32:50" ht="12.75">
      <c r="AF981" s="98"/>
      <c r="AG981" s="94">
        <v>946</v>
      </c>
      <c r="AH981" s="62">
        <f t="shared" si="263"/>
        <v>-0.05679999999999996</v>
      </c>
      <c r="AI981" s="62">
        <f t="shared" si="264"/>
        <v>1.0568</v>
      </c>
      <c r="AJ981" s="62">
        <f t="shared" si="265"/>
        <v>-0.07105978755796491</v>
      </c>
      <c r="AK981" s="62">
        <f t="shared" si="266"/>
        <v>0.7979810524066346</v>
      </c>
      <c r="AL981" s="62">
        <f t="shared" si="267"/>
        <v>0.0020189475933654055</v>
      </c>
      <c r="AM981" s="62">
        <f t="shared" si="272"/>
        <v>1.0568</v>
      </c>
      <c r="AN981" s="62">
        <f t="shared" si="273"/>
        <v>1.0568019285322034</v>
      </c>
      <c r="AO981" s="62">
        <f t="shared" si="268"/>
        <v>0.7568019285322034</v>
      </c>
      <c r="AP981" s="62">
        <f t="shared" si="274"/>
        <v>0.0019104325673212235</v>
      </c>
      <c r="AQ981" s="62">
        <f t="shared" si="275"/>
        <v>0.0014458181717992855</v>
      </c>
      <c r="AR981" s="62">
        <f t="shared" si="276"/>
        <v>0.7568005474627225</v>
      </c>
      <c r="AS981" s="139">
        <f t="shared" si="269"/>
        <v>0.49050000000000005</v>
      </c>
      <c r="AT981" s="62">
        <f t="shared" si="277"/>
        <v>0.49194581817179933</v>
      </c>
      <c r="AU981" s="62">
        <f t="shared" si="278"/>
        <v>-0.00093983045577605</v>
      </c>
      <c r="AV981" s="62">
        <f t="shared" si="279"/>
        <v>0.7558607170069465</v>
      </c>
      <c r="AW981" s="13">
        <f t="shared" si="271"/>
        <v>3.7821563933128695</v>
      </c>
      <c r="AX981" s="98">
        <f t="shared" si="270"/>
        <v>1.6612706228353538</v>
      </c>
    </row>
    <row r="982" spans="32:50" ht="12.75">
      <c r="AF982" s="98"/>
      <c r="AG982" s="94">
        <v>947</v>
      </c>
      <c r="AH982" s="62">
        <f t="shared" si="263"/>
        <v>-0.057600000000000096</v>
      </c>
      <c r="AI982" s="62">
        <f t="shared" si="264"/>
        <v>1.0576</v>
      </c>
      <c r="AJ982" s="62">
        <f t="shared" si="265"/>
        <v>-0.07206235356820362</v>
      </c>
      <c r="AK982" s="62">
        <f t="shared" si="266"/>
        <v>0.7979237056260455</v>
      </c>
      <c r="AL982" s="62">
        <f t="shared" si="267"/>
        <v>0.0020762943739545126</v>
      </c>
      <c r="AM982" s="62">
        <f t="shared" si="272"/>
        <v>1.0576</v>
      </c>
      <c r="AN982" s="62">
        <f t="shared" si="273"/>
        <v>1.0576020381023892</v>
      </c>
      <c r="AO982" s="62">
        <f t="shared" si="268"/>
        <v>0.7576020381023891</v>
      </c>
      <c r="AP982" s="62">
        <f t="shared" si="274"/>
        <v>0.0019632107663309834</v>
      </c>
      <c r="AQ982" s="62">
        <f t="shared" si="275"/>
        <v>0.0014873315223851487</v>
      </c>
      <c r="AR982" s="62">
        <f t="shared" si="276"/>
        <v>0.7576005781292913</v>
      </c>
      <c r="AS982" s="139">
        <f t="shared" si="269"/>
        <v>0.49050000000000005</v>
      </c>
      <c r="AT982" s="62">
        <f t="shared" si="277"/>
        <v>0.4919873315223852</v>
      </c>
      <c r="AU982" s="62">
        <f t="shared" si="278"/>
        <v>-0.0009658760670355728</v>
      </c>
      <c r="AV982" s="62">
        <f t="shared" si="279"/>
        <v>0.7566347020622557</v>
      </c>
      <c r="AW982" s="13">
        <f t="shared" si="271"/>
        <v>3.7826608505261436</v>
      </c>
      <c r="AX982" s="98">
        <f t="shared" si="270"/>
        <v>1.6610490750989837</v>
      </c>
    </row>
    <row r="983" spans="32:50" ht="12.75">
      <c r="AF983" s="98"/>
      <c r="AG983" s="94">
        <v>948</v>
      </c>
      <c r="AH983" s="62">
        <f t="shared" si="263"/>
        <v>-0.05840000000000001</v>
      </c>
      <c r="AI983" s="62">
        <f t="shared" si="264"/>
        <v>1.0584</v>
      </c>
      <c r="AJ983" s="62">
        <f t="shared" si="265"/>
        <v>-0.07306499214201927</v>
      </c>
      <c r="AK983" s="62">
        <f t="shared" si="266"/>
        <v>0.7978655525838925</v>
      </c>
      <c r="AL983" s="62">
        <f t="shared" si="267"/>
        <v>0.0021344474161075766</v>
      </c>
      <c r="AM983" s="62">
        <f t="shared" si="272"/>
        <v>1.0584</v>
      </c>
      <c r="AN983" s="62">
        <f t="shared" si="273"/>
        <v>1.0584021522397677</v>
      </c>
      <c r="AO983" s="62">
        <f t="shared" si="268"/>
        <v>0.7584021522397677</v>
      </c>
      <c r="AP983" s="62">
        <f t="shared" si="274"/>
        <v>0.002016670939658771</v>
      </c>
      <c r="AQ983" s="62">
        <f t="shared" si="275"/>
        <v>0.0015294465442960337</v>
      </c>
      <c r="AR983" s="62">
        <f t="shared" si="276"/>
        <v>0.7584006100440452</v>
      </c>
      <c r="AS983" s="139">
        <f t="shared" si="269"/>
        <v>0.49050000000000005</v>
      </c>
      <c r="AT983" s="62">
        <f t="shared" si="277"/>
        <v>0.4920294465442961</v>
      </c>
      <c r="AU983" s="62">
        <f t="shared" si="278"/>
        <v>-0.0009922628314676055</v>
      </c>
      <c r="AV983" s="62">
        <f t="shared" si="279"/>
        <v>0.7574083472125777</v>
      </c>
      <c r="AW983" s="13">
        <f t="shared" si="271"/>
        <v>3.7831636291380906</v>
      </c>
      <c r="AX983" s="98">
        <f t="shared" si="270"/>
        <v>1.660828323360433</v>
      </c>
    </row>
    <row r="984" spans="32:50" ht="12.75">
      <c r="AF984" s="98"/>
      <c r="AG984" s="94">
        <v>949</v>
      </c>
      <c r="AH984" s="62">
        <f t="shared" si="263"/>
        <v>-0.05919999999999992</v>
      </c>
      <c r="AI984" s="62">
        <f t="shared" si="264"/>
        <v>1.0592</v>
      </c>
      <c r="AJ984" s="62">
        <f t="shared" si="265"/>
        <v>-0.07406770430332771</v>
      </c>
      <c r="AK984" s="62">
        <f t="shared" si="266"/>
        <v>0.7978065931038676</v>
      </c>
      <c r="AL984" s="62">
        <f t="shared" si="267"/>
        <v>0.002193406896132455</v>
      </c>
      <c r="AM984" s="62">
        <f t="shared" si="272"/>
        <v>1.0592</v>
      </c>
      <c r="AN984" s="62">
        <f t="shared" si="273"/>
        <v>1.0592022710671516</v>
      </c>
      <c r="AO984" s="62">
        <f t="shared" si="268"/>
        <v>0.7592022710671515</v>
      </c>
      <c r="AP984" s="62">
        <f t="shared" si="274"/>
        <v>0.0020708117077332406</v>
      </c>
      <c r="AQ984" s="62">
        <f t="shared" si="275"/>
        <v>0.0015721638278214552</v>
      </c>
      <c r="AR984" s="62">
        <f t="shared" si="276"/>
        <v>0.7592006432389392</v>
      </c>
      <c r="AS984" s="139">
        <f t="shared" si="269"/>
        <v>0.49050000000000005</v>
      </c>
      <c r="AT984" s="62">
        <f t="shared" si="277"/>
        <v>0.4920721638278215</v>
      </c>
      <c r="AU984" s="62">
        <f t="shared" si="278"/>
        <v>-0.0010189902544701312</v>
      </c>
      <c r="AV984" s="62">
        <f t="shared" si="279"/>
        <v>0.758181652984469</v>
      </c>
      <c r="AW984" s="13">
        <f t="shared" si="271"/>
        <v>3.7836647347823305</v>
      </c>
      <c r="AX984" s="98">
        <f t="shared" si="270"/>
        <v>1.660608364536043</v>
      </c>
    </row>
    <row r="985" spans="32:50" ht="12.75">
      <c r="AF985" s="98"/>
      <c r="AG985" s="94">
        <v>950</v>
      </c>
      <c r="AH985" s="62">
        <f t="shared" si="263"/>
        <v>-0.06000000000000005</v>
      </c>
      <c r="AI985" s="62">
        <f t="shared" si="264"/>
        <v>1.06</v>
      </c>
      <c r="AJ985" s="62">
        <f t="shared" si="265"/>
        <v>-0.07507049107671661</v>
      </c>
      <c r="AK985" s="62">
        <f t="shared" si="266"/>
        <v>0.7977468270071653</v>
      </c>
      <c r="AL985" s="62">
        <f t="shared" si="267"/>
        <v>0.0022531729928347843</v>
      </c>
      <c r="AM985" s="62">
        <f t="shared" si="272"/>
        <v>1.06</v>
      </c>
      <c r="AN985" s="62">
        <f t="shared" si="273"/>
        <v>1.0600023947088684</v>
      </c>
      <c r="AO985" s="62">
        <f t="shared" si="268"/>
        <v>0.7600023947088683</v>
      </c>
      <c r="AP985" s="62">
        <f t="shared" si="274"/>
        <v>0.0021256316974738883</v>
      </c>
      <c r="AQ985" s="62">
        <f t="shared" si="275"/>
        <v>0.0016154839638056685</v>
      </c>
      <c r="AR985" s="62">
        <f t="shared" si="276"/>
        <v>0.7600006777462617</v>
      </c>
      <c r="AS985" s="139">
        <f t="shared" si="269"/>
        <v>0.49050000000000005</v>
      </c>
      <c r="AT985" s="62">
        <f t="shared" si="277"/>
        <v>0.4921154839638057</v>
      </c>
      <c r="AU985" s="62">
        <f t="shared" si="278"/>
        <v>-0.0010460578470028927</v>
      </c>
      <c r="AV985" s="62">
        <f t="shared" si="279"/>
        <v>0.7589546198992588</v>
      </c>
      <c r="AW985" s="13">
        <f t="shared" si="271"/>
        <v>3.784164173059258</v>
      </c>
      <c r="AX985" s="98">
        <f t="shared" si="270"/>
        <v>1.6603891955617842</v>
      </c>
    </row>
    <row r="986" spans="32:50" ht="12.75">
      <c r="AF986" s="98"/>
      <c r="AG986" s="94">
        <v>951</v>
      </c>
      <c r="AH986" s="62">
        <f t="shared" si="263"/>
        <v>-0.060799999999999965</v>
      </c>
      <c r="AI986" s="62">
        <f t="shared" si="264"/>
        <v>1.0608</v>
      </c>
      <c r="AJ986" s="62">
        <f t="shared" si="265"/>
        <v>-0.07607335348745416</v>
      </c>
      <c r="AK986" s="62">
        <f t="shared" si="266"/>
        <v>0.7976862541124801</v>
      </c>
      <c r="AL986" s="62">
        <f t="shared" si="267"/>
        <v>0.00231374588751998</v>
      </c>
      <c r="AM986" s="62">
        <f t="shared" si="272"/>
        <v>1.0608</v>
      </c>
      <c r="AN986" s="62">
        <f t="shared" si="273"/>
        <v>1.0608025232907545</v>
      </c>
      <c r="AO986" s="62">
        <f t="shared" si="268"/>
        <v>0.7608025232907545</v>
      </c>
      <c r="AP986" s="62">
        <f t="shared" si="274"/>
        <v>0.002181129542267721</v>
      </c>
      <c r="AQ986" s="62">
        <f t="shared" si="275"/>
        <v>0.001659407543656763</v>
      </c>
      <c r="AR986" s="62">
        <f t="shared" si="276"/>
        <v>0.760800713598629</v>
      </c>
      <c r="AS986" s="139">
        <f t="shared" si="269"/>
        <v>0.49050000000000005</v>
      </c>
      <c r="AT986" s="62">
        <f t="shared" si="277"/>
        <v>0.49215940754365683</v>
      </c>
      <c r="AU986" s="62">
        <f t="shared" si="278"/>
        <v>-0.001073465125573535</v>
      </c>
      <c r="AV986" s="62">
        <f t="shared" si="279"/>
        <v>0.7597272484730555</v>
      </c>
      <c r="AW986" s="13">
        <f t="shared" si="271"/>
        <v>3.7846619495362144</v>
      </c>
      <c r="AX986" s="98">
        <f t="shared" si="270"/>
        <v>1.6601708133931352</v>
      </c>
    </row>
    <row r="987" spans="32:50" ht="12.75">
      <c r="AF987" s="98"/>
      <c r="AG987" s="94">
        <v>952</v>
      </c>
      <c r="AH987" s="62">
        <f t="shared" si="263"/>
        <v>-0.0616000000000001</v>
      </c>
      <c r="AI987" s="62">
        <f t="shared" si="264"/>
        <v>1.0616</v>
      </c>
      <c r="AJ987" s="62">
        <f t="shared" si="265"/>
        <v>-0.07707629256150074</v>
      </c>
      <c r="AK987" s="62">
        <f t="shared" si="266"/>
        <v>0.7976248742360033</v>
      </c>
      <c r="AL987" s="62">
        <f t="shared" si="267"/>
        <v>0.002375125763996788</v>
      </c>
      <c r="AM987" s="62">
        <f t="shared" si="272"/>
        <v>1.0616</v>
      </c>
      <c r="AN987" s="62">
        <f t="shared" si="273"/>
        <v>1.0616026569401542</v>
      </c>
      <c r="AO987" s="62">
        <f t="shared" si="268"/>
        <v>0.7616026569401542</v>
      </c>
      <c r="AP987" s="62">
        <f t="shared" si="274"/>
        <v>0.0022373038819474738</v>
      </c>
      <c r="AQ987" s="62">
        <f t="shared" si="275"/>
        <v>0.001703935159356841</v>
      </c>
      <c r="AR987" s="62">
        <f t="shared" si="276"/>
        <v>0.7616007508289857</v>
      </c>
      <c r="AS987" s="139">
        <f t="shared" si="269"/>
        <v>0.49050000000000005</v>
      </c>
      <c r="AT987" s="62">
        <f t="shared" si="277"/>
        <v>0.4922039351593569</v>
      </c>
      <c r="AU987" s="62">
        <f t="shared" si="278"/>
        <v>-0.0011012116122245603</v>
      </c>
      <c r="AV987" s="62">
        <f t="shared" si="279"/>
        <v>0.7604995392167612</v>
      </c>
      <c r="AW987" s="13">
        <f t="shared" si="271"/>
        <v>3.78515806974767</v>
      </c>
      <c r="AX987" s="98">
        <f t="shared" si="270"/>
        <v>1.659953215004953</v>
      </c>
    </row>
    <row r="988" spans="32:50" ht="12.75">
      <c r="AF988" s="98"/>
      <c r="AG988" s="94">
        <v>953</v>
      </c>
      <c r="AH988" s="62">
        <f t="shared" si="263"/>
        <v>-0.06240000000000001</v>
      </c>
      <c r="AI988" s="62">
        <f t="shared" si="264"/>
        <v>1.0624</v>
      </c>
      <c r="AJ988" s="62">
        <f t="shared" si="265"/>
        <v>-0.07807930932551628</v>
      </c>
      <c r="AK988" s="62">
        <f t="shared" si="266"/>
        <v>0.7975626871914208</v>
      </c>
      <c r="AL988" s="62">
        <f t="shared" si="267"/>
        <v>0.002437312808579284</v>
      </c>
      <c r="AM988" s="62">
        <f t="shared" si="272"/>
        <v>1.0624</v>
      </c>
      <c r="AN988" s="62">
        <f t="shared" si="273"/>
        <v>1.0624027957859141</v>
      </c>
      <c r="AO988" s="62">
        <f t="shared" si="268"/>
        <v>0.7624027957859141</v>
      </c>
      <c r="AP988" s="62">
        <f t="shared" si="274"/>
        <v>0.002294153362768469</v>
      </c>
      <c r="AQ988" s="62">
        <f t="shared" si="275"/>
        <v>0.0017490674034710608</v>
      </c>
      <c r="AR988" s="62">
        <f t="shared" si="276"/>
        <v>0.7624007894706014</v>
      </c>
      <c r="AS988" s="139">
        <f t="shared" si="269"/>
        <v>0.49050000000000005</v>
      </c>
      <c r="AT988" s="62">
        <f t="shared" si="277"/>
        <v>0.49224906740347113</v>
      </c>
      <c r="AU988" s="62">
        <f t="shared" si="278"/>
        <v>-0.0011292968345196607</v>
      </c>
      <c r="AV988" s="62">
        <f t="shared" si="279"/>
        <v>0.7612714926360817</v>
      </c>
      <c r="AW988" s="13">
        <f t="shared" si="271"/>
        <v>3.7856525391954023</v>
      </c>
      <c r="AX988" s="98">
        <f t="shared" si="270"/>
        <v>1.6597363973913482</v>
      </c>
    </row>
    <row r="989" spans="32:50" ht="12.75">
      <c r="AF989" s="98"/>
      <c r="AG989" s="94">
        <v>954</v>
      </c>
      <c r="AH989" s="62">
        <f t="shared" si="263"/>
        <v>-0.06319999999999992</v>
      </c>
      <c r="AI989" s="62">
        <f t="shared" si="264"/>
        <v>1.0632</v>
      </c>
      <c r="AJ989" s="62">
        <f t="shared" si="265"/>
        <v>-0.079082404806872</v>
      </c>
      <c r="AK989" s="62">
        <f t="shared" si="266"/>
        <v>0.7974996927899096</v>
      </c>
      <c r="AL989" s="62">
        <f t="shared" si="267"/>
        <v>0.0025003072100904244</v>
      </c>
      <c r="AM989" s="62">
        <f t="shared" si="272"/>
        <v>1.0632</v>
      </c>
      <c r="AN989" s="62">
        <f t="shared" si="273"/>
        <v>1.0632029399583809</v>
      </c>
      <c r="AO989" s="62">
        <f t="shared" si="268"/>
        <v>0.7632029399583808</v>
      </c>
      <c r="AP989" s="62">
        <f t="shared" si="274"/>
        <v>0.0023516766373870295</v>
      </c>
      <c r="AQ989" s="62">
        <f t="shared" si="275"/>
        <v>0.001794804869157761</v>
      </c>
      <c r="AR989" s="62">
        <f t="shared" si="276"/>
        <v>0.7632008295570685</v>
      </c>
      <c r="AS989" s="139">
        <f t="shared" si="269"/>
        <v>0.49050000000000005</v>
      </c>
      <c r="AT989" s="62">
        <f t="shared" si="277"/>
        <v>0.49229480486915783</v>
      </c>
      <c r="AU989" s="62">
        <f t="shared" si="278"/>
        <v>-0.0011577203255308634</v>
      </c>
      <c r="AV989" s="62">
        <f t="shared" si="279"/>
        <v>0.7620431092315376</v>
      </c>
      <c r="AW989" s="13">
        <f t="shared" si="271"/>
        <v>3.7861453633486724</v>
      </c>
      <c r="AX989" s="98">
        <f t="shared" si="270"/>
        <v>1.6595203575655628</v>
      </c>
    </row>
    <row r="990" spans="32:50" ht="12.75">
      <c r="AF990" s="98"/>
      <c r="AG990" s="94">
        <v>955</v>
      </c>
      <c r="AH990" s="62">
        <f t="shared" si="263"/>
        <v>-0.06400000000000006</v>
      </c>
      <c r="AI990" s="62">
        <f t="shared" si="264"/>
        <v>1.064</v>
      </c>
      <c r="AJ990" s="62">
        <f t="shared" si="265"/>
        <v>-0.08008558003365908</v>
      </c>
      <c r="AK990" s="62">
        <f t="shared" si="266"/>
        <v>0.7974358908401352</v>
      </c>
      <c r="AL990" s="62">
        <f t="shared" si="267"/>
        <v>0.0025641091598648247</v>
      </c>
      <c r="AM990" s="62">
        <f t="shared" si="272"/>
        <v>1.064</v>
      </c>
      <c r="AN990" s="62">
        <f t="shared" si="273"/>
        <v>1.0640030895893977</v>
      </c>
      <c r="AO990" s="62">
        <f t="shared" si="268"/>
        <v>0.7640030895893977</v>
      </c>
      <c r="AP990" s="62">
        <f t="shared" si="274"/>
        <v>0.0024098723648382516</v>
      </c>
      <c r="AQ990" s="62">
        <f t="shared" si="275"/>
        <v>0.001841148150178004</v>
      </c>
      <c r="AR990" s="62">
        <f t="shared" si="276"/>
        <v>0.7640008711223008</v>
      </c>
      <c r="AS990" s="139">
        <f t="shared" si="269"/>
        <v>0.49050000000000005</v>
      </c>
      <c r="AT990" s="62">
        <f t="shared" si="277"/>
        <v>0.49234114815017804</v>
      </c>
      <c r="AU990" s="62">
        <f t="shared" si="278"/>
        <v>-0.0011864816238254098</v>
      </c>
      <c r="AV990" s="62">
        <f t="shared" si="279"/>
        <v>0.7628143894984754</v>
      </c>
      <c r="AW990" s="13">
        <f t="shared" si="271"/>
        <v>3.7866365476444</v>
      </c>
      <c r="AX990" s="98">
        <f t="shared" si="270"/>
        <v>1.6593050925598458</v>
      </c>
    </row>
    <row r="991" spans="32:50" ht="12.75">
      <c r="AF991" s="98"/>
      <c r="AG991" s="94">
        <v>956</v>
      </c>
      <c r="AH991" s="62">
        <f t="shared" si="263"/>
        <v>-0.06479999999999997</v>
      </c>
      <c r="AI991" s="62">
        <f t="shared" si="264"/>
        <v>1.0648</v>
      </c>
      <c r="AJ991" s="62">
        <f t="shared" si="265"/>
        <v>-0.08108883603469773</v>
      </c>
      <c r="AK991" s="62">
        <f t="shared" si="266"/>
        <v>0.7973712811482491</v>
      </c>
      <c r="AL991" s="62">
        <f t="shared" si="267"/>
        <v>0.0026287188517509774</v>
      </c>
      <c r="AM991" s="62">
        <f t="shared" si="272"/>
        <v>1.0648</v>
      </c>
      <c r="AN991" s="62">
        <f t="shared" si="273"/>
        <v>1.0648032448122993</v>
      </c>
      <c r="AO991" s="62">
        <f t="shared" si="268"/>
        <v>0.7648032448122992</v>
      </c>
      <c r="AP991" s="62">
        <f t="shared" si="274"/>
        <v>0.002468739210513352</v>
      </c>
      <c r="AQ991" s="62">
        <f t="shared" si="275"/>
        <v>0.0018880978409046886</v>
      </c>
      <c r="AR991" s="62">
        <f t="shared" si="276"/>
        <v>0.764800914200529</v>
      </c>
      <c r="AS991" s="139">
        <f t="shared" si="269"/>
        <v>0.49050000000000005</v>
      </c>
      <c r="AT991" s="62">
        <f t="shared" si="277"/>
        <v>0.49238809784090476</v>
      </c>
      <c r="AU991" s="62">
        <f t="shared" si="278"/>
        <v>-0.0012155802734524711</v>
      </c>
      <c r="AV991" s="62">
        <f t="shared" si="279"/>
        <v>0.7635853339270765</v>
      </c>
      <c r="AW991" s="13">
        <f t="shared" si="271"/>
        <v>3.7871260974873353</v>
      </c>
      <c r="AX991" s="98">
        <f t="shared" si="270"/>
        <v>1.6590905994253333</v>
      </c>
    </row>
    <row r="992" spans="32:50" ht="12.75">
      <c r="AF992" s="98"/>
      <c r="AG992" s="94">
        <v>957</v>
      </c>
      <c r="AH992" s="62">
        <f t="shared" si="263"/>
        <v>-0.0656000000000001</v>
      </c>
      <c r="AI992" s="62">
        <f t="shared" si="264"/>
        <v>1.0656</v>
      </c>
      <c r="AJ992" s="62">
        <f t="shared" si="265"/>
        <v>-0.08209217383954873</v>
      </c>
      <c r="AK992" s="62">
        <f t="shared" si="266"/>
        <v>0.7973058635178849</v>
      </c>
      <c r="AL992" s="62">
        <f t="shared" si="267"/>
        <v>0.0026941364821151392</v>
      </c>
      <c r="AM992" s="62">
        <f t="shared" si="272"/>
        <v>1.0656</v>
      </c>
      <c r="AN992" s="62">
        <f t="shared" si="273"/>
        <v>1.0656034057619113</v>
      </c>
      <c r="AO992" s="62">
        <f t="shared" si="268"/>
        <v>0.7656034057619112</v>
      </c>
      <c r="AP992" s="62">
        <f t="shared" si="274"/>
        <v>0.0025282758461386686</v>
      </c>
      <c r="AQ992" s="62">
        <f t="shared" si="275"/>
        <v>0.0019356545363328375</v>
      </c>
      <c r="AR992" s="62">
        <f t="shared" si="276"/>
        <v>0.7656009588263024</v>
      </c>
      <c r="AS992" s="139">
        <f t="shared" si="269"/>
        <v>0.49050000000000005</v>
      </c>
      <c r="AT992" s="62">
        <f t="shared" si="277"/>
        <v>0.49243565453633287</v>
      </c>
      <c r="AU992" s="62">
        <f t="shared" si="278"/>
        <v>-0.001245015823930726</v>
      </c>
      <c r="AV992" s="62">
        <f t="shared" si="279"/>
        <v>0.7643559430023716</v>
      </c>
      <c r="AW992" s="13">
        <f t="shared" si="271"/>
        <v>3.787614018250238</v>
      </c>
      <c r="AX992" s="98">
        <f t="shared" si="270"/>
        <v>1.658876875231924</v>
      </c>
    </row>
    <row r="993" spans="32:50" ht="12.75">
      <c r="AF993" s="98"/>
      <c r="AG993" s="94">
        <v>958</v>
      </c>
      <c r="AH993" s="62">
        <f t="shared" si="263"/>
        <v>-0.06640000000000001</v>
      </c>
      <c r="AI993" s="62">
        <f t="shared" si="264"/>
        <v>1.0664</v>
      </c>
      <c r="AJ993" s="62">
        <f t="shared" si="265"/>
        <v>-0.083095594478521</v>
      </c>
      <c r="AK993" s="62">
        <f t="shared" si="266"/>
        <v>0.797239637750156</v>
      </c>
      <c r="AL993" s="62">
        <f t="shared" si="267"/>
        <v>0.002760362249843995</v>
      </c>
      <c r="AM993" s="62">
        <f t="shared" si="272"/>
        <v>1.0664</v>
      </c>
      <c r="AN993" s="62">
        <f t="shared" si="273"/>
        <v>1.0664035725745438</v>
      </c>
      <c r="AO993" s="62">
        <f t="shared" si="268"/>
        <v>0.7664035725745437</v>
      </c>
      <c r="AP993" s="62">
        <f t="shared" si="274"/>
        <v>0.0025884809497536115</v>
      </c>
      <c r="AQ993" s="62">
        <f t="shared" si="275"/>
        <v>0.001983818832088976</v>
      </c>
      <c r="AR993" s="62">
        <f t="shared" si="276"/>
        <v>0.7664010050344828</v>
      </c>
      <c r="AS993" s="139">
        <f t="shared" si="269"/>
        <v>0.49050000000000005</v>
      </c>
      <c r="AT993" s="62">
        <f t="shared" si="277"/>
        <v>0.492483818832089</v>
      </c>
      <c r="AU993" s="62">
        <f t="shared" si="278"/>
        <v>-0.0012747878302354725</v>
      </c>
      <c r="AV993" s="62">
        <f t="shared" si="279"/>
        <v>0.7651262172042473</v>
      </c>
      <c r="AW993" s="13">
        <f t="shared" si="271"/>
        <v>3.7881003152740402</v>
      </c>
      <c r="AX993" s="98">
        <f t="shared" si="270"/>
        <v>1.6586639170681639</v>
      </c>
    </row>
    <row r="994" spans="32:50" ht="12.75">
      <c r="AF994" s="98"/>
      <c r="AG994" s="94">
        <v>959</v>
      </c>
      <c r="AH994" s="62">
        <f t="shared" si="263"/>
        <v>-0.06719999999999993</v>
      </c>
      <c r="AI994" s="62">
        <f t="shared" si="264"/>
        <v>1.0672</v>
      </c>
      <c r="AJ994" s="62">
        <f t="shared" si="265"/>
        <v>-0.08409909898268336</v>
      </c>
      <c r="AK994" s="62">
        <f t="shared" si="266"/>
        <v>0.7971726036436526</v>
      </c>
      <c r="AL994" s="62">
        <f t="shared" si="267"/>
        <v>0.0028273963563474336</v>
      </c>
      <c r="AM994" s="62">
        <f t="shared" si="272"/>
        <v>1.0672</v>
      </c>
      <c r="AN994" s="62">
        <f t="shared" si="273"/>
        <v>1.067203745387991</v>
      </c>
      <c r="AO994" s="62">
        <f t="shared" si="268"/>
        <v>0.767203745387991</v>
      </c>
      <c r="AP994" s="62">
        <f t="shared" si="274"/>
        <v>0.0026493532056888</v>
      </c>
      <c r="AQ994" s="62">
        <f t="shared" si="275"/>
        <v>0.0020325913244405667</v>
      </c>
      <c r="AR994" s="62">
        <f t="shared" si="276"/>
        <v>0.7672010528602454</v>
      </c>
      <c r="AS994" s="139">
        <f t="shared" si="269"/>
        <v>0.49050000000000005</v>
      </c>
      <c r="AT994" s="62">
        <f t="shared" si="277"/>
        <v>0.4925325913244406</v>
      </c>
      <c r="AU994" s="62">
        <f t="shared" si="278"/>
        <v>-0.0013048958527858724</v>
      </c>
      <c r="AV994" s="62">
        <f t="shared" si="279"/>
        <v>0.7658961570074595</v>
      </c>
      <c r="AW994" s="13">
        <f t="shared" si="271"/>
        <v>3.7885849938680254</v>
      </c>
      <c r="AX994" s="98">
        <f t="shared" si="270"/>
        <v>1.6584517220411235</v>
      </c>
    </row>
    <row r="995" spans="32:50" ht="12.75">
      <c r="AF995" s="98"/>
      <c r="AG995" s="94">
        <v>960</v>
      </c>
      <c r="AH995" s="62">
        <f t="shared" si="263"/>
        <v>-0.06800000000000006</v>
      </c>
      <c r="AI995" s="62">
        <f t="shared" si="264"/>
        <v>1.068</v>
      </c>
      <c r="AJ995" s="62">
        <f t="shared" si="265"/>
        <v>-0.08510268838387346</v>
      </c>
      <c r="AK995" s="62">
        <f t="shared" si="266"/>
        <v>0.7971047609944379</v>
      </c>
      <c r="AL995" s="62">
        <f t="shared" si="267"/>
        <v>0.0028952390055621002</v>
      </c>
      <c r="AM995" s="62">
        <f t="shared" si="272"/>
        <v>1.068</v>
      </c>
      <c r="AN995" s="62">
        <f t="shared" si="273"/>
        <v>1.0680039243415256</v>
      </c>
      <c r="AO995" s="62">
        <f t="shared" si="268"/>
        <v>0.7680039243415255</v>
      </c>
      <c r="AP995" s="62">
        <f t="shared" si="274"/>
        <v>0.0027108913045450285</v>
      </c>
      <c r="AQ995" s="62">
        <f t="shared" si="275"/>
        <v>0.002081972610305973</v>
      </c>
      <c r="AR995" s="62">
        <f t="shared" si="276"/>
        <v>0.7680011023390745</v>
      </c>
      <c r="AS995" s="139">
        <f t="shared" si="269"/>
        <v>0.49050000000000005</v>
      </c>
      <c r="AT995" s="62">
        <f t="shared" si="277"/>
        <v>0.492581972610306</v>
      </c>
      <c r="AU995" s="62">
        <f t="shared" si="278"/>
        <v>-0.0013353394574326593</v>
      </c>
      <c r="AV995" s="62">
        <f t="shared" si="279"/>
        <v>0.7666657628816418</v>
      </c>
      <c r="AW995" s="13">
        <f t="shared" si="271"/>
        <v>3.7890680593099906</v>
      </c>
      <c r="AX995" s="98">
        <f t="shared" si="270"/>
        <v>1.658240287276283</v>
      </c>
    </row>
    <row r="996" spans="32:50" ht="12.75">
      <c r="AF996" s="98"/>
      <c r="AG996" s="94">
        <v>961</v>
      </c>
      <c r="AH996" s="62">
        <f aca="true" t="shared" si="280" ref="AH996:AH1035">$AC$38-AI996</f>
        <v>-0.06879999999999997</v>
      </c>
      <c r="AI996" s="62">
        <f aca="true" t="shared" si="281" ref="AI996:AI1035">$AC$45+AG996*$AI$33</f>
        <v>1.0688</v>
      </c>
      <c r="AJ996" s="62">
        <f aca="true" t="shared" si="282" ref="AJ996:AJ1035">ASIN(AH996/$AC$53)</f>
        <v>-0.08610636371470663</v>
      </c>
      <c r="AK996" s="62">
        <f aca="true" t="shared" si="283" ref="AK996:AK1035">$AC$53*COS(AJ996)</f>
        <v>0.7970361095960459</v>
      </c>
      <c r="AL996" s="62">
        <f aca="true" t="shared" si="284" ref="AL996:AL1035">$AC$53-AK996</f>
        <v>0.0029638904039541725</v>
      </c>
      <c r="AM996" s="62">
        <f t="shared" si="272"/>
        <v>1.0688</v>
      </c>
      <c r="AN996" s="62">
        <f t="shared" si="273"/>
        <v>1.0688041095758973</v>
      </c>
      <c r="AO996" s="62">
        <f aca="true" t="shared" si="285" ref="AO996:AO1035">$AC$44*(AN996-$AC$45)</f>
        <v>0.7688041095758973</v>
      </c>
      <c r="AP996" s="62">
        <f t="shared" si="274"/>
        <v>0.0027730939431715876</v>
      </c>
      <c r="AQ996" s="62">
        <f t="shared" si="275"/>
        <v>0.0021319632872638427</v>
      </c>
      <c r="AR996" s="62">
        <f t="shared" si="276"/>
        <v>0.7688011535067635</v>
      </c>
      <c r="AS996" s="139">
        <f aca="true" t="shared" si="286" ref="AS996:AS1035">$AC$40*$AC$37</f>
        <v>0.49050000000000005</v>
      </c>
      <c r="AT996" s="62">
        <f t="shared" si="277"/>
        <v>0.4926319632872639</v>
      </c>
      <c r="AU996" s="62">
        <f t="shared" si="278"/>
        <v>-0.0013661182154455704</v>
      </c>
      <c r="AV996" s="62">
        <f t="shared" si="279"/>
        <v>0.767435035291318</v>
      </c>
      <c r="AW996" s="13">
        <f t="shared" si="271"/>
        <v>3.7895495168464217</v>
      </c>
      <c r="AX996" s="98">
        <f aca="true" t="shared" si="287" ref="AX996:AX1035">2*PI()/AW996</f>
        <v>1.658029609917411</v>
      </c>
    </row>
    <row r="997" spans="32:50" ht="12.75">
      <c r="AF997" s="98"/>
      <c r="AG997" s="94">
        <v>962</v>
      </c>
      <c r="AH997" s="62">
        <f t="shared" si="280"/>
        <v>-0.0696000000000001</v>
      </c>
      <c r="AI997" s="62">
        <f t="shared" si="281"/>
        <v>1.0696</v>
      </c>
      <c r="AJ997" s="62">
        <f t="shared" si="282"/>
        <v>-0.08711012600858788</v>
      </c>
      <c r="AK997" s="62">
        <f t="shared" si="283"/>
        <v>0.7969666492394772</v>
      </c>
      <c r="AL997" s="62">
        <f t="shared" si="284"/>
        <v>0.0030333507605228016</v>
      </c>
      <c r="AM997" s="62">
        <f t="shared" si="272"/>
        <v>1.0696</v>
      </c>
      <c r="AN997" s="62">
        <f t="shared" si="273"/>
        <v>1.0696043012333283</v>
      </c>
      <c r="AO997" s="62">
        <f t="shared" si="285"/>
        <v>0.7696043012333282</v>
      </c>
      <c r="AP997" s="62">
        <f t="shared" si="274"/>
        <v>0.0028359598246453016</v>
      </c>
      <c r="AQ997" s="62">
        <f t="shared" si="275"/>
        <v>0.0021825639535629367</v>
      </c>
      <c r="AR997" s="62">
        <f t="shared" si="276"/>
        <v>0.7696012063994104</v>
      </c>
      <c r="AS997" s="139">
        <f t="shared" si="286"/>
        <v>0.49050000000000005</v>
      </c>
      <c r="AT997" s="62">
        <f t="shared" si="277"/>
        <v>0.49268256395356297</v>
      </c>
      <c r="AU997" s="62">
        <f t="shared" si="278"/>
        <v>-0.0013972317035011817</v>
      </c>
      <c r="AV997" s="62">
        <f t="shared" si="279"/>
        <v>0.7682039746959093</v>
      </c>
      <c r="AW997" s="13">
        <f aca="true" t="shared" si="288" ref="AW997:AW1035">SQRT(ABS(AV997/($AC$40*AI997)))</f>
        <v>3.790029371692651</v>
      </c>
      <c r="AX997" s="98">
        <f t="shared" si="287"/>
        <v>1.6578196871264552</v>
      </c>
    </row>
    <row r="998" spans="32:50" ht="12.75">
      <c r="AF998" s="98"/>
      <c r="AG998" s="94">
        <v>963</v>
      </c>
      <c r="AH998" s="62">
        <f t="shared" si="280"/>
        <v>-0.07040000000000002</v>
      </c>
      <c r="AI998" s="62">
        <f t="shared" si="281"/>
        <v>1.0704</v>
      </c>
      <c r="AJ998" s="62">
        <f t="shared" si="282"/>
        <v>-0.0881139762997193</v>
      </c>
      <c r="AK998" s="62">
        <f t="shared" si="283"/>
        <v>0.7968963797131972</v>
      </c>
      <c r="AL998" s="62">
        <f t="shared" si="284"/>
        <v>0.0031036202868028884</v>
      </c>
      <c r="AM998" s="62">
        <f t="shared" si="272"/>
        <v>1.0704</v>
      </c>
      <c r="AN998" s="62">
        <f t="shared" si="273"/>
        <v>1.070404499457511</v>
      </c>
      <c r="AO998" s="62">
        <f t="shared" si="285"/>
        <v>0.770404499457511</v>
      </c>
      <c r="AP998" s="62">
        <f t="shared" si="274"/>
        <v>0.0028994876582490274</v>
      </c>
      <c r="AQ998" s="62">
        <f t="shared" si="275"/>
        <v>0.0022337752081314625</v>
      </c>
      <c r="AR998" s="62">
        <f t="shared" si="276"/>
        <v>0.7704012610534186</v>
      </c>
      <c r="AS998" s="139">
        <f t="shared" si="286"/>
        <v>0.49050000000000005</v>
      </c>
      <c r="AT998" s="62">
        <f t="shared" si="277"/>
        <v>0.4927337752081315</v>
      </c>
      <c r="AU998" s="62">
        <f t="shared" si="278"/>
        <v>-0.0014286795036705258</v>
      </c>
      <c r="AV998" s="62">
        <f t="shared" si="279"/>
        <v>0.768972581549748</v>
      </c>
      <c r="AW998" s="13">
        <f t="shared" si="288"/>
        <v>3.7905076290330326</v>
      </c>
      <c r="AX998" s="98">
        <f t="shared" si="287"/>
        <v>1.65761051608342</v>
      </c>
    </row>
    <row r="999" spans="32:50" ht="12.75">
      <c r="AF999" s="98"/>
      <c r="AG999" s="94">
        <v>964</v>
      </c>
      <c r="AH999" s="62">
        <f t="shared" si="280"/>
        <v>-0.07119999999999993</v>
      </c>
      <c r="AI999" s="62">
        <f t="shared" si="281"/>
        <v>1.0712</v>
      </c>
      <c r="AJ999" s="62">
        <f t="shared" si="282"/>
        <v>-0.08911791562311207</v>
      </c>
      <c r="AK999" s="62">
        <f t="shared" si="283"/>
        <v>0.796825300803131</v>
      </c>
      <c r="AL999" s="62">
        <f t="shared" si="284"/>
        <v>0.0031746991968690796</v>
      </c>
      <c r="AM999" s="62">
        <f t="shared" si="272"/>
        <v>1.0712</v>
      </c>
      <c r="AN999" s="62">
        <f t="shared" si="273"/>
        <v>1.0712047043936048</v>
      </c>
      <c r="AO999" s="62">
        <f t="shared" si="285"/>
        <v>0.7712047043936048</v>
      </c>
      <c r="AP999" s="62">
        <f t="shared" si="274"/>
        <v>0.002963676159451387</v>
      </c>
      <c r="AQ999" s="62">
        <f t="shared" si="275"/>
        <v>0.00228559765058725</v>
      </c>
      <c r="AR999" s="62">
        <f t="shared" si="276"/>
        <v>0.7712013175054921</v>
      </c>
      <c r="AS999" s="139">
        <f t="shared" si="286"/>
        <v>0.49050000000000005</v>
      </c>
      <c r="AT999" s="62">
        <f t="shared" si="277"/>
        <v>0.49278559765058727</v>
      </c>
      <c r="AU999" s="62">
        <f t="shared" si="278"/>
        <v>-0.0014604612034073644</v>
      </c>
      <c r="AV999" s="62">
        <f t="shared" si="279"/>
        <v>0.7697408563020848</v>
      </c>
      <c r="AW999" s="13">
        <f t="shared" si="288"/>
        <v>3.7909842940210994</v>
      </c>
      <c r="AX999" s="98">
        <f t="shared" si="287"/>
        <v>1.657402093986258</v>
      </c>
    </row>
    <row r="1000" spans="32:50" ht="12.75">
      <c r="AF1000" s="98"/>
      <c r="AG1000" s="94">
        <v>965</v>
      </c>
      <c r="AH1000" s="62">
        <f t="shared" si="280"/>
        <v>-0.07200000000000006</v>
      </c>
      <c r="AI1000" s="62">
        <f t="shared" si="281"/>
        <v>1.072</v>
      </c>
      <c r="AJ1000" s="62">
        <f t="shared" si="282"/>
        <v>-0.09012194501459533</v>
      </c>
      <c r="AK1000" s="62">
        <f t="shared" si="283"/>
        <v>0.7967534122926616</v>
      </c>
      <c r="AL1000" s="62">
        <f t="shared" si="284"/>
        <v>0.003246587707338433</v>
      </c>
      <c r="AM1000" s="62">
        <f t="shared" si="272"/>
        <v>1.072</v>
      </c>
      <c r="AN1000" s="62">
        <f t="shared" si="273"/>
        <v>1.0720049161882335</v>
      </c>
      <c r="AO1000" s="62">
        <f t="shared" si="285"/>
        <v>0.7720049161882334</v>
      </c>
      <c r="AP1000" s="62">
        <f t="shared" si="274"/>
        <v>0.00302852404988534</v>
      </c>
      <c r="AQ1000" s="62">
        <f t="shared" si="275"/>
        <v>0.0023380318812469517</v>
      </c>
      <c r="AR1000" s="62">
        <f t="shared" si="276"/>
        <v>0.7720013757926365</v>
      </c>
      <c r="AS1000" s="139">
        <f t="shared" si="286"/>
        <v>0.49050000000000005</v>
      </c>
      <c r="AT1000" s="62">
        <f t="shared" si="277"/>
        <v>0.492838031881247</v>
      </c>
      <c r="AU1000" s="62">
        <f t="shared" si="278"/>
        <v>-0.0014925763955359358</v>
      </c>
      <c r="AV1000" s="62">
        <f t="shared" si="279"/>
        <v>0.7705087993971006</v>
      </c>
      <c r="AW1000" s="13">
        <f t="shared" si="288"/>
        <v>3.791459371779731</v>
      </c>
      <c r="AX1000" s="98">
        <f t="shared" si="287"/>
        <v>1.6571944180507534</v>
      </c>
    </row>
    <row r="1001" spans="32:50" ht="12.75">
      <c r="AF1001" s="98"/>
      <c r="AG1001" s="94">
        <v>966</v>
      </c>
      <c r="AH1001" s="62">
        <f t="shared" si="280"/>
        <v>-0.07279999999999998</v>
      </c>
      <c r="AI1001" s="62">
        <f t="shared" si="281"/>
        <v>1.0728</v>
      </c>
      <c r="AJ1001" s="62">
        <f t="shared" si="282"/>
        <v>-0.09112606551082543</v>
      </c>
      <c r="AK1001" s="62">
        <f t="shared" si="283"/>
        <v>0.7966807139626263</v>
      </c>
      <c r="AL1001" s="62">
        <f t="shared" si="284"/>
        <v>0.0033192860373737476</v>
      </c>
      <c r="AM1001" s="62">
        <f t="shared" si="272"/>
        <v>1.0728</v>
      </c>
      <c r="AN1001" s="62">
        <f t="shared" si="273"/>
        <v>1.0728051349894807</v>
      </c>
      <c r="AO1001" s="62">
        <f t="shared" si="285"/>
        <v>0.7728051349894807</v>
      </c>
      <c r="AP1001" s="62">
        <f t="shared" si="274"/>
        <v>0.0030940300573274663</v>
      </c>
      <c r="AQ1001" s="62">
        <f t="shared" si="275"/>
        <v>0.0023910785011356885</v>
      </c>
      <c r="AR1001" s="62">
        <f t="shared" si="276"/>
        <v>0.7728014359521538</v>
      </c>
      <c r="AS1001" s="139">
        <f t="shared" si="286"/>
        <v>0.49050000000000005</v>
      </c>
      <c r="AT1001" s="62">
        <f t="shared" si="277"/>
        <v>0.4928910785011357</v>
      </c>
      <c r="AU1001" s="62">
        <f t="shared" si="278"/>
        <v>-0.001525024678239101</v>
      </c>
      <c r="AV1001" s="62">
        <f t="shared" si="279"/>
        <v>0.7712764112739147</v>
      </c>
      <c r="AW1001" s="13">
        <f t="shared" si="288"/>
        <v>3.791932867401314</v>
      </c>
      <c r="AX1001" s="98">
        <f t="shared" si="287"/>
        <v>1.656987485510411</v>
      </c>
    </row>
    <row r="1002" spans="32:50" ht="12.75">
      <c r="AF1002" s="98"/>
      <c r="AG1002" s="94">
        <v>967</v>
      </c>
      <c r="AH1002" s="62">
        <f t="shared" si="280"/>
        <v>-0.07360000000000011</v>
      </c>
      <c r="AI1002" s="62">
        <f t="shared" si="281"/>
        <v>1.0736</v>
      </c>
      <c r="AJ1002" s="62">
        <f t="shared" si="282"/>
        <v>-0.09213027814929767</v>
      </c>
      <c r="AK1002" s="62">
        <f t="shared" si="283"/>
        <v>0.7966072055913127</v>
      </c>
      <c r="AL1002" s="62">
        <f t="shared" si="284"/>
        <v>0.0033927944086873385</v>
      </c>
      <c r="AM1002" s="62">
        <f t="shared" si="272"/>
        <v>1.0736</v>
      </c>
      <c r="AN1002" s="62">
        <f t="shared" si="273"/>
        <v>1.073605360946889</v>
      </c>
      <c r="AO1002" s="62">
        <f t="shared" si="285"/>
        <v>0.7736053609468889</v>
      </c>
      <c r="AP1002" s="62">
        <f t="shared" si="274"/>
        <v>0.0031601929156777494</v>
      </c>
      <c r="AQ1002" s="62">
        <f t="shared" si="275"/>
        <v>0.002444738111997</v>
      </c>
      <c r="AR1002" s="62">
        <f t="shared" si="276"/>
        <v>0.773601498021643</v>
      </c>
      <c r="AS1002" s="139">
        <f t="shared" si="286"/>
        <v>0.49050000000000005</v>
      </c>
      <c r="AT1002" s="62">
        <f t="shared" si="277"/>
        <v>0.49294473811199707</v>
      </c>
      <c r="AU1002" s="62">
        <f t="shared" si="278"/>
        <v>-0.0015578056550467846</v>
      </c>
      <c r="AV1002" s="62">
        <f t="shared" si="279"/>
        <v>0.7720436923665962</v>
      </c>
      <c r="AW1002" s="13">
        <f t="shared" si="288"/>
        <v>3.792404785947902</v>
      </c>
      <c r="AX1002" s="98">
        <f t="shared" si="287"/>
        <v>1.6567812936163457</v>
      </c>
    </row>
    <row r="1003" spans="32:50" ht="12.75">
      <c r="AF1003" s="98"/>
      <c r="AG1003" s="94">
        <v>968</v>
      </c>
      <c r="AH1003" s="62">
        <f t="shared" si="280"/>
        <v>-0.07440000000000002</v>
      </c>
      <c r="AI1003" s="62">
        <f t="shared" si="281"/>
        <v>1.0744</v>
      </c>
      <c r="AJ1003" s="62">
        <f t="shared" si="282"/>
        <v>-0.09313458396835408</v>
      </c>
      <c r="AK1003" s="62">
        <f t="shared" si="283"/>
        <v>0.7965328869544559</v>
      </c>
      <c r="AL1003" s="62">
        <f t="shared" si="284"/>
        <v>0.0034671130455441457</v>
      </c>
      <c r="AM1003" s="62">
        <f t="shared" si="272"/>
        <v>1.0744</v>
      </c>
      <c r="AN1003" s="62">
        <f t="shared" si="273"/>
        <v>1.0744055942114554</v>
      </c>
      <c r="AO1003" s="62">
        <f t="shared" si="285"/>
        <v>0.7744055942114554</v>
      </c>
      <c r="AP1003" s="62">
        <f t="shared" si="274"/>
        <v>0.0032270113649388228</v>
      </c>
      <c r="AQ1003" s="62">
        <f t="shared" si="275"/>
        <v>0.00249901131630228</v>
      </c>
      <c r="AR1003" s="62">
        <f t="shared" si="276"/>
        <v>0.7744015620389968</v>
      </c>
      <c r="AS1003" s="139">
        <f t="shared" si="286"/>
        <v>0.49050000000000005</v>
      </c>
      <c r="AT1003" s="62">
        <f t="shared" si="277"/>
        <v>0.4929990113163023</v>
      </c>
      <c r="AU1003" s="62">
        <f t="shared" si="278"/>
        <v>-0.0015909189348241972</v>
      </c>
      <c r="AV1003" s="62">
        <f t="shared" si="279"/>
        <v>0.7728106431041726</v>
      </c>
      <c r="AW1003" s="13">
        <f t="shared" si="288"/>
        <v>3.792875132451379</v>
      </c>
      <c r="AX1003" s="98">
        <f t="shared" si="287"/>
        <v>1.6565758396371701</v>
      </c>
    </row>
    <row r="1004" spans="32:50" ht="12.75">
      <c r="AF1004" s="98"/>
      <c r="AG1004" s="94">
        <v>969</v>
      </c>
      <c r="AH1004" s="62">
        <f t="shared" si="280"/>
        <v>-0.07519999999999993</v>
      </c>
      <c r="AI1004" s="62">
        <f t="shared" si="281"/>
        <v>1.0752</v>
      </c>
      <c r="AJ1004" s="62">
        <f t="shared" si="282"/>
        <v>-0.09413898400719539</v>
      </c>
      <c r="AK1004" s="62">
        <f t="shared" si="283"/>
        <v>0.7964577578252346</v>
      </c>
      <c r="AL1004" s="62">
        <f t="shared" si="284"/>
        <v>0.0035422421747653976</v>
      </c>
      <c r="AM1004" s="62">
        <f t="shared" si="272"/>
        <v>1.0752</v>
      </c>
      <c r="AN1004" s="62">
        <f t="shared" si="273"/>
        <v>1.0752058349356297</v>
      </c>
      <c r="AO1004" s="62">
        <f t="shared" si="285"/>
        <v>0.7752058349356297</v>
      </c>
      <c r="AP1004" s="62">
        <f t="shared" si="274"/>
        <v>0.0032944841511958205</v>
      </c>
      <c r="AQ1004" s="62">
        <f t="shared" si="275"/>
        <v>0.0025538987172605944</v>
      </c>
      <c r="AR1004" s="62">
        <f t="shared" si="276"/>
        <v>0.7752016280424008</v>
      </c>
      <c r="AS1004" s="139">
        <f t="shared" si="286"/>
        <v>0.49050000000000005</v>
      </c>
      <c r="AT1004" s="62">
        <f t="shared" si="277"/>
        <v>0.49305389871726063</v>
      </c>
      <c r="AU1004" s="62">
        <f t="shared" si="278"/>
        <v>-0.0016243641317604054</v>
      </c>
      <c r="AV1004" s="62">
        <f t="shared" si="279"/>
        <v>0.7735772639106404</v>
      </c>
      <c r="AW1004" s="13">
        <f t="shared" si="288"/>
        <v>3.7933439119136154</v>
      </c>
      <c r="AX1004" s="98">
        <f t="shared" si="287"/>
        <v>1.6563711208588858</v>
      </c>
    </row>
    <row r="1005" spans="32:50" ht="12.75">
      <c r="AF1005" s="98"/>
      <c r="AG1005" s="94">
        <v>970</v>
      </c>
      <c r="AH1005" s="62">
        <f t="shared" si="280"/>
        <v>-0.07600000000000007</v>
      </c>
      <c r="AI1005" s="62">
        <f t="shared" si="281"/>
        <v>1.076</v>
      </c>
      <c r="AJ1005" s="62">
        <f t="shared" si="282"/>
        <v>-0.09514347930589011</v>
      </c>
      <c r="AK1005" s="62">
        <f t="shared" si="283"/>
        <v>0.796381817974268</v>
      </c>
      <c r="AL1005" s="62">
        <f t="shared" si="284"/>
        <v>0.003618182025732053</v>
      </c>
      <c r="AM1005" s="62">
        <f t="shared" si="272"/>
        <v>1.076</v>
      </c>
      <c r="AN1005" s="62">
        <f t="shared" si="273"/>
        <v>1.076006083273311</v>
      </c>
      <c r="AO1005" s="62">
        <f t="shared" si="285"/>
        <v>0.7760060832733109</v>
      </c>
      <c r="AP1005" s="62">
        <f t="shared" si="274"/>
        <v>0.0033626100265960993</v>
      </c>
      <c r="AQ1005" s="62">
        <f t="shared" si="275"/>
        <v>0.002609400918828306</v>
      </c>
      <c r="AR1005" s="62">
        <f t="shared" si="276"/>
        <v>0.7760016960703304</v>
      </c>
      <c r="AS1005" s="139">
        <f t="shared" si="286"/>
        <v>0.49050000000000005</v>
      </c>
      <c r="AT1005" s="62">
        <f t="shared" si="277"/>
        <v>0.4931094009188284</v>
      </c>
      <c r="AU1005" s="62">
        <f t="shared" si="278"/>
        <v>-0.0016581408653568823</v>
      </c>
      <c r="AV1005" s="62">
        <f t="shared" si="279"/>
        <v>0.7743435552049736</v>
      </c>
      <c r="AW1005" s="13">
        <f t="shared" si="288"/>
        <v>3.793811129306625</v>
      </c>
      <c r="AX1005" s="98">
        <f t="shared" si="287"/>
        <v>1.6561671345847762</v>
      </c>
    </row>
    <row r="1006" spans="32:50" ht="12.75">
      <c r="AF1006" s="98"/>
      <c r="AG1006" s="94">
        <v>971</v>
      </c>
      <c r="AH1006" s="62">
        <f t="shared" si="280"/>
        <v>-0.07679999999999998</v>
      </c>
      <c r="AI1006" s="62">
        <f t="shared" si="281"/>
        <v>1.0768</v>
      </c>
      <c r="AJ1006" s="62">
        <f t="shared" si="282"/>
        <v>-0.09614807090538376</v>
      </c>
      <c r="AK1006" s="62">
        <f t="shared" si="283"/>
        <v>0.7963050671696119</v>
      </c>
      <c r="AL1006" s="62">
        <f t="shared" si="284"/>
        <v>0.0036949328303881313</v>
      </c>
      <c r="AM1006" s="62">
        <f t="shared" si="272"/>
        <v>1.0768</v>
      </c>
      <c r="AN1006" s="62">
        <f t="shared" si="273"/>
        <v>1.0768063393798446</v>
      </c>
      <c r="AO1006" s="62">
        <f t="shared" si="285"/>
        <v>0.7768063393798446</v>
      </c>
      <c r="AP1006" s="62">
        <f t="shared" si="274"/>
        <v>0.003431387749328956</v>
      </c>
      <c r="AQ1006" s="62">
        <f t="shared" si="275"/>
        <v>0.0026655185257186066</v>
      </c>
      <c r="AR1006" s="62">
        <f t="shared" si="276"/>
        <v>0.77680176616155</v>
      </c>
      <c r="AS1006" s="139">
        <f t="shared" si="286"/>
        <v>0.49050000000000005</v>
      </c>
      <c r="AT1006" s="62">
        <f t="shared" si="277"/>
        <v>0.49316551852571866</v>
      </c>
      <c r="AU1006" s="62">
        <f t="shared" si="278"/>
        <v>-0.0016922487604161072</v>
      </c>
      <c r="AV1006" s="62">
        <f t="shared" si="279"/>
        <v>0.7751095174011339</v>
      </c>
      <c r="AW1006" s="13">
        <f t="shared" si="288"/>
        <v>3.794276789572725</v>
      </c>
      <c r="AX1006" s="98">
        <f t="shared" si="287"/>
        <v>1.655963878135295</v>
      </c>
    </row>
    <row r="1007" spans="32:50" ht="12.75">
      <c r="AF1007" s="98"/>
      <c r="AG1007" s="94">
        <v>972</v>
      </c>
      <c r="AH1007" s="62">
        <f t="shared" si="280"/>
        <v>-0.07760000000000011</v>
      </c>
      <c r="AI1007" s="62">
        <f t="shared" si="281"/>
        <v>1.0776000000000001</v>
      </c>
      <c r="AJ1007" s="62">
        <f t="shared" si="282"/>
        <v>-0.09715275984751086</v>
      </c>
      <c r="AK1007" s="62">
        <f t="shared" si="283"/>
        <v>0.7962275051767554</v>
      </c>
      <c r="AL1007" s="62">
        <f t="shared" si="284"/>
        <v>0.0037724948232445987</v>
      </c>
      <c r="AM1007" s="62">
        <f t="shared" si="272"/>
        <v>1.0776000000000001</v>
      </c>
      <c r="AN1007" s="62">
        <f t="shared" si="273"/>
        <v>1.0776066034120206</v>
      </c>
      <c r="AO1007" s="62">
        <f t="shared" si="285"/>
        <v>0.7776066034120206</v>
      </c>
      <c r="AP1007" s="62">
        <f t="shared" si="274"/>
        <v>0.0035008160836059216</v>
      </c>
      <c r="AQ1007" s="62">
        <f t="shared" si="275"/>
        <v>0.0027222521434114113</v>
      </c>
      <c r="AR1007" s="62">
        <f t="shared" si="276"/>
        <v>0.7776018383551104</v>
      </c>
      <c r="AS1007" s="139">
        <f t="shared" si="286"/>
        <v>0.49050000000000005</v>
      </c>
      <c r="AT1007" s="62">
        <f t="shared" si="277"/>
        <v>0.4932222521434115</v>
      </c>
      <c r="AU1007" s="62">
        <f t="shared" si="278"/>
        <v>-0.0017266874470304953</v>
      </c>
      <c r="AV1007" s="62">
        <f t="shared" si="279"/>
        <v>0.7758751509080799</v>
      </c>
      <c r="AW1007" s="13">
        <f t="shared" si="288"/>
        <v>3.794740897624687</v>
      </c>
      <c r="AX1007" s="98">
        <f t="shared" si="287"/>
        <v>1.655761348847964</v>
      </c>
    </row>
    <row r="1008" spans="32:50" ht="12.75">
      <c r="AF1008" s="98"/>
      <c r="AG1008" s="94">
        <v>973</v>
      </c>
      <c r="AH1008" s="62">
        <f t="shared" si="280"/>
        <v>-0.07840000000000003</v>
      </c>
      <c r="AI1008" s="62">
        <f t="shared" si="281"/>
        <v>1.0784</v>
      </c>
      <c r="AJ1008" s="62">
        <f t="shared" si="282"/>
        <v>-0.09815754717500275</v>
      </c>
      <c r="AK1008" s="62">
        <f t="shared" si="283"/>
        <v>0.7961491317586172</v>
      </c>
      <c r="AL1008" s="62">
        <f t="shared" si="284"/>
        <v>0.00385086824138281</v>
      </c>
      <c r="AM1008" s="62">
        <f t="shared" si="272"/>
        <v>1.0784</v>
      </c>
      <c r="AN1008" s="62">
        <f t="shared" si="273"/>
        <v>1.0784068755280691</v>
      </c>
      <c r="AO1008" s="62">
        <f t="shared" si="285"/>
        <v>0.7784068755280691</v>
      </c>
      <c r="AP1008" s="62">
        <f t="shared" si="274"/>
        <v>0.003570893799640753</v>
      </c>
      <c r="AQ1008" s="62">
        <f t="shared" si="275"/>
        <v>0.0027796023781629185</v>
      </c>
      <c r="AR1008" s="62">
        <f t="shared" si="276"/>
        <v>0.7784019126903468</v>
      </c>
      <c r="AS1008" s="139">
        <f t="shared" si="286"/>
        <v>0.49050000000000005</v>
      </c>
      <c r="AT1008" s="62">
        <f t="shared" si="277"/>
        <v>0.493279602378163</v>
      </c>
      <c r="AU1008" s="62">
        <f t="shared" si="278"/>
        <v>-0.0017614565605712244</v>
      </c>
      <c r="AV1008" s="62">
        <f t="shared" si="279"/>
        <v>0.7766404561297755</v>
      </c>
      <c r="AW1008" s="13">
        <f t="shared" si="288"/>
        <v>3.7952034583458953</v>
      </c>
      <c r="AX1008" s="98">
        <f t="shared" si="287"/>
        <v>1.6555595440772641</v>
      </c>
    </row>
    <row r="1009" spans="32:50" ht="12.75">
      <c r="AF1009" s="98"/>
      <c r="AG1009" s="94">
        <v>974</v>
      </c>
      <c r="AH1009" s="62">
        <f t="shared" si="280"/>
        <v>-0.07919999999999994</v>
      </c>
      <c r="AI1009" s="62">
        <f t="shared" si="281"/>
        <v>1.0792</v>
      </c>
      <c r="AJ1009" s="62">
        <f t="shared" si="282"/>
        <v>-0.09916243393149964</v>
      </c>
      <c r="AK1009" s="62">
        <f t="shared" si="283"/>
        <v>0.7960699466755419</v>
      </c>
      <c r="AL1009" s="62">
        <f t="shared" si="284"/>
        <v>0.0039300533244581715</v>
      </c>
      <c r="AM1009" s="62">
        <f t="shared" si="272"/>
        <v>1.0792</v>
      </c>
      <c r="AN1009" s="62">
        <f t="shared" si="273"/>
        <v>1.0792071558876604</v>
      </c>
      <c r="AO1009" s="62">
        <f t="shared" si="285"/>
        <v>0.7792071558876603</v>
      </c>
      <c r="AP1009" s="62">
        <f t="shared" si="274"/>
        <v>0.0036416196736296833</v>
      </c>
      <c r="AQ1009" s="62">
        <f t="shared" si="275"/>
        <v>0.0028375698370153024</v>
      </c>
      <c r="AR1009" s="62">
        <f t="shared" si="276"/>
        <v>0.7792019892068787</v>
      </c>
      <c r="AS1009" s="139">
        <f t="shared" si="286"/>
        <v>0.49050000000000005</v>
      </c>
      <c r="AT1009" s="62">
        <f t="shared" si="277"/>
        <v>0.4933375698370154</v>
      </c>
      <c r="AU1009" s="62">
        <f t="shared" si="278"/>
        <v>-0.0017965557416772405</v>
      </c>
      <c r="AV1009" s="62">
        <f t="shared" si="279"/>
        <v>0.7774054334652014</v>
      </c>
      <c r="AW1009" s="13">
        <f t="shared" si="288"/>
        <v>3.795664476590499</v>
      </c>
      <c r="AX1009" s="98">
        <f t="shared" si="287"/>
        <v>1.6553584611945291</v>
      </c>
    </row>
    <row r="1010" spans="32:50" ht="12.75">
      <c r="AF1010" s="98"/>
      <c r="AG1010" s="94">
        <v>975</v>
      </c>
      <c r="AH1010" s="62">
        <f t="shared" si="280"/>
        <v>-0.08000000000000007</v>
      </c>
      <c r="AI1010" s="62">
        <f t="shared" si="281"/>
        <v>1.08</v>
      </c>
      <c r="AJ1010" s="62">
        <f t="shared" si="282"/>
        <v>-0.10016742116155988</v>
      </c>
      <c r="AK1010" s="62">
        <f t="shared" si="283"/>
        <v>0.795989949685296</v>
      </c>
      <c r="AL1010" s="62">
        <f t="shared" si="284"/>
        <v>0.004010050314704028</v>
      </c>
      <c r="AM1010" s="62">
        <f t="shared" si="272"/>
        <v>1.08</v>
      </c>
      <c r="AN1010" s="62">
        <f t="shared" si="273"/>
        <v>1.0800074446519</v>
      </c>
      <c r="AO1010" s="62">
        <f t="shared" si="285"/>
        <v>0.7800074446518999</v>
      </c>
      <c r="AP1010" s="62">
        <f t="shared" si="274"/>
        <v>0.003712992487731984</v>
      </c>
      <c r="AQ1010" s="62">
        <f t="shared" si="275"/>
        <v>0.0028961551278065376</v>
      </c>
      <c r="AR1010" s="62">
        <f t="shared" si="276"/>
        <v>0.7800020679446064</v>
      </c>
      <c r="AS1010" s="139">
        <f t="shared" si="286"/>
        <v>0.49050000000000005</v>
      </c>
      <c r="AT1010" s="62">
        <f t="shared" si="277"/>
        <v>0.4933961551278066</v>
      </c>
      <c r="AU1010" s="62">
        <f t="shared" si="278"/>
        <v>-0.001831984636244461</v>
      </c>
      <c r="AV1010" s="62">
        <f t="shared" si="279"/>
        <v>0.7781700833083619</v>
      </c>
      <c r="AW1010" s="13">
        <f t="shared" si="288"/>
        <v>3.796123957183563</v>
      </c>
      <c r="AX1010" s="98">
        <f t="shared" si="287"/>
        <v>1.6551580975878444</v>
      </c>
    </row>
    <row r="1011" spans="32:50" ht="12.75">
      <c r="AF1011" s="98"/>
      <c r="AG1011" s="94">
        <v>976</v>
      </c>
      <c r="AH1011" s="62">
        <f t="shared" si="280"/>
        <v>-0.08079999999999998</v>
      </c>
      <c r="AI1011" s="62">
        <f t="shared" si="281"/>
        <v>1.0808</v>
      </c>
      <c r="AJ1011" s="62">
        <f t="shared" si="282"/>
        <v>-0.1011725099106693</v>
      </c>
      <c r="AK1011" s="62">
        <f t="shared" si="283"/>
        <v>0.7959091405430647</v>
      </c>
      <c r="AL1011" s="62">
        <f t="shared" si="284"/>
        <v>0.004090859456935325</v>
      </c>
      <c r="AM1011" s="62">
        <f t="shared" si="272"/>
        <v>1.0808</v>
      </c>
      <c r="AN1011" s="62">
        <f t="shared" si="273"/>
        <v>1.0808077419833262</v>
      </c>
      <c r="AO1011" s="62">
        <f t="shared" si="285"/>
        <v>0.7808077419833261</v>
      </c>
      <c r="AP1011" s="62">
        <f t="shared" si="274"/>
        <v>0.003785011030050395</v>
      </c>
      <c r="AQ1011" s="62">
        <f t="shared" si="275"/>
        <v>0.0029553588591800482</v>
      </c>
      <c r="AR1011" s="62">
        <f t="shared" si="276"/>
        <v>0.7808021489437089</v>
      </c>
      <c r="AS1011" s="139">
        <f t="shared" si="286"/>
        <v>0.49050000000000005</v>
      </c>
      <c r="AT1011" s="62">
        <f t="shared" si="277"/>
        <v>0.49345535885918007</v>
      </c>
      <c r="AU1011" s="62">
        <f t="shared" si="278"/>
        <v>-0.0018677428954149624</v>
      </c>
      <c r="AV1011" s="62">
        <f t="shared" si="279"/>
        <v>0.778934406048294</v>
      </c>
      <c r="AW1011" s="13">
        <f t="shared" si="288"/>
        <v>3.79658190492122</v>
      </c>
      <c r="AX1011" s="98">
        <f t="shared" si="287"/>
        <v>1.654958450661942</v>
      </c>
    </row>
    <row r="1012" spans="32:50" ht="12.75">
      <c r="AF1012" s="98"/>
      <c r="AG1012" s="94">
        <v>977</v>
      </c>
      <c r="AH1012" s="62">
        <f t="shared" si="280"/>
        <v>-0.08160000000000012</v>
      </c>
      <c r="AI1012" s="62">
        <f t="shared" si="281"/>
        <v>1.0816000000000001</v>
      </c>
      <c r="AJ1012" s="62">
        <f t="shared" si="282"/>
        <v>-0.10217770122525324</v>
      </c>
      <c r="AK1012" s="62">
        <f t="shared" si="283"/>
        <v>0.795827519001448</v>
      </c>
      <c r="AL1012" s="62">
        <f t="shared" si="284"/>
        <v>0.004172480998552053</v>
      </c>
      <c r="AM1012" s="62">
        <f t="shared" si="272"/>
        <v>1.0816000000000001</v>
      </c>
      <c r="AN1012" s="62">
        <f t="shared" si="273"/>
        <v>1.08160804804591</v>
      </c>
      <c r="AO1012" s="62">
        <f t="shared" si="285"/>
        <v>0.78160804804591</v>
      </c>
      <c r="AP1012" s="62">
        <f t="shared" si="274"/>
        <v>0.0038576740946114152</v>
      </c>
      <c r="AQ1012" s="62">
        <f t="shared" si="275"/>
        <v>0.003015181640594165</v>
      </c>
      <c r="AR1012" s="62">
        <f t="shared" si="276"/>
        <v>0.7816022322446449</v>
      </c>
      <c r="AS1012" s="139">
        <f t="shared" si="286"/>
        <v>0.49050000000000005</v>
      </c>
      <c r="AT1012" s="62">
        <f t="shared" si="277"/>
        <v>0.4935151816405942</v>
      </c>
      <c r="AU1012" s="62">
        <f t="shared" si="278"/>
        <v>-0.0019038301755661465</v>
      </c>
      <c r="AV1012" s="62">
        <f t="shared" si="279"/>
        <v>0.7796984020690787</v>
      </c>
      <c r="AW1012" s="13">
        <f t="shared" si="288"/>
        <v>3.797038324570821</v>
      </c>
      <c r="AX1012" s="98">
        <f t="shared" si="287"/>
        <v>1.6547595178380967</v>
      </c>
    </row>
    <row r="1013" spans="32:50" ht="12.75">
      <c r="AF1013" s="98"/>
      <c r="AG1013" s="94">
        <v>978</v>
      </c>
      <c r="AH1013" s="62">
        <f t="shared" si="280"/>
        <v>-0.08240000000000003</v>
      </c>
      <c r="AI1013" s="62">
        <f t="shared" si="281"/>
        <v>1.0824</v>
      </c>
      <c r="AJ1013" s="62">
        <f t="shared" si="282"/>
        <v>-0.10318299615268456</v>
      </c>
      <c r="AK1013" s="62">
        <f t="shared" si="283"/>
        <v>0.7957450848104561</v>
      </c>
      <c r="AL1013" s="62">
        <f t="shared" si="284"/>
        <v>0.004254915189543906</v>
      </c>
      <c r="AM1013" s="62">
        <f t="shared" si="272"/>
        <v>1.0824</v>
      </c>
      <c r="AN1013" s="62">
        <f t="shared" si="273"/>
        <v>1.0824083630050492</v>
      </c>
      <c r="AO1013" s="62">
        <f t="shared" si="285"/>
        <v>0.7824083630050491</v>
      </c>
      <c r="AP1013" s="62">
        <f t="shared" si="274"/>
        <v>0.003930980481346829</v>
      </c>
      <c r="AQ1013" s="62">
        <f t="shared" si="275"/>
        <v>0.0030756240823324424</v>
      </c>
      <c r="AR1013" s="62">
        <f t="shared" si="276"/>
        <v>0.782402317888147</v>
      </c>
      <c r="AS1013" s="139">
        <f t="shared" si="286"/>
        <v>0.49050000000000005</v>
      </c>
      <c r="AT1013" s="62">
        <f t="shared" si="277"/>
        <v>0.49357562408233246</v>
      </c>
      <c r="AU1013" s="62">
        <f t="shared" si="278"/>
        <v>-0.0019402461383005631</v>
      </c>
      <c r="AV1013" s="62">
        <f t="shared" si="279"/>
        <v>0.7804620717498464</v>
      </c>
      <c r="AW1013" s="13">
        <f t="shared" si="288"/>
        <v>3.797493220871083</v>
      </c>
      <c r="AX1013" s="98">
        <f t="shared" si="287"/>
        <v>1.6545612965540268</v>
      </c>
    </row>
    <row r="1014" spans="32:50" ht="12.75">
      <c r="AF1014" s="98"/>
      <c r="AG1014" s="94">
        <v>979</v>
      </c>
      <c r="AH1014" s="62">
        <f t="shared" si="280"/>
        <v>-0.08319999999999994</v>
      </c>
      <c r="AI1014" s="62">
        <f t="shared" si="281"/>
        <v>1.0832</v>
      </c>
      <c r="AJ1014" s="62">
        <f t="shared" si="282"/>
        <v>-0.10418839574129579</v>
      </c>
      <c r="AK1014" s="62">
        <f t="shared" si="283"/>
        <v>0.7956618377175068</v>
      </c>
      <c r="AL1014" s="62">
        <f t="shared" si="284"/>
        <v>0.004338162282493285</v>
      </c>
      <c r="AM1014" s="62">
        <f t="shared" si="272"/>
        <v>1.0832</v>
      </c>
      <c r="AN1014" s="62">
        <f t="shared" si="273"/>
        <v>1.0832086870275686</v>
      </c>
      <c r="AO1014" s="62">
        <f t="shared" si="285"/>
        <v>0.7832086870275685</v>
      </c>
      <c r="AP1014" s="62">
        <f t="shared" si="274"/>
        <v>0.004004928996073751</v>
      </c>
      <c r="AQ1014" s="62">
        <f t="shared" si="275"/>
        <v>0.0031366867955127586</v>
      </c>
      <c r="AR1014" s="62">
        <f t="shared" si="276"/>
        <v>0.7832024059152235</v>
      </c>
      <c r="AS1014" s="139">
        <f t="shared" si="286"/>
        <v>0.49050000000000005</v>
      </c>
      <c r="AT1014" s="62">
        <f t="shared" si="277"/>
        <v>0.4936366867955128</v>
      </c>
      <c r="AU1014" s="62">
        <f t="shared" si="278"/>
        <v>-0.001976990450435049</v>
      </c>
      <c r="AV1014" s="62">
        <f t="shared" si="279"/>
        <v>0.7812254154647884</v>
      </c>
      <c r="AW1014" s="13">
        <f t="shared" si="288"/>
        <v>3.797946598532237</v>
      </c>
      <c r="AX1014" s="98">
        <f t="shared" si="287"/>
        <v>1.6543637842637913</v>
      </c>
    </row>
    <row r="1015" spans="32:50" ht="12.75">
      <c r="AF1015" s="98"/>
      <c r="AG1015" s="94">
        <v>980</v>
      </c>
      <c r="AH1015" s="62">
        <f t="shared" si="280"/>
        <v>-0.08400000000000007</v>
      </c>
      <c r="AI1015" s="62">
        <f t="shared" si="281"/>
        <v>1.084</v>
      </c>
      <c r="AJ1015" s="62">
        <f t="shared" si="282"/>
        <v>-0.10519390104038859</v>
      </c>
      <c r="AK1015" s="62">
        <f t="shared" si="283"/>
        <v>0.7955777774674203</v>
      </c>
      <c r="AL1015" s="62">
        <f t="shared" si="284"/>
        <v>0.004422222532579734</v>
      </c>
      <c r="AM1015" s="62">
        <f t="shared" si="272"/>
        <v>1.084</v>
      </c>
      <c r="AN1015" s="62">
        <f t="shared" si="273"/>
        <v>1.084009020281717</v>
      </c>
      <c r="AO1015" s="62">
        <f t="shared" si="285"/>
        <v>0.7840090202817169</v>
      </c>
      <c r="AP1015" s="62">
        <f t="shared" si="274"/>
        <v>0.004079518450476085</v>
      </c>
      <c r="AQ1015" s="62">
        <f t="shared" si="275"/>
        <v>0.0031983703920974156</v>
      </c>
      <c r="AR1015" s="62">
        <f t="shared" si="276"/>
        <v>0.784002496367156</v>
      </c>
      <c r="AS1015" s="139">
        <f t="shared" si="286"/>
        <v>0.49050000000000005</v>
      </c>
      <c r="AT1015" s="62">
        <f t="shared" si="277"/>
        <v>0.49369837039209746</v>
      </c>
      <c r="AU1015" s="62">
        <f t="shared" si="278"/>
        <v>-0.002014062783990617</v>
      </c>
      <c r="AV1015" s="62">
        <f t="shared" si="279"/>
        <v>0.7819884335831654</v>
      </c>
      <c r="AW1015" s="13">
        <f t="shared" si="288"/>
        <v>3.79839846223618</v>
      </c>
      <c r="AX1015" s="98">
        <f t="shared" si="287"/>
        <v>1.654166978437689</v>
      </c>
    </row>
    <row r="1016" spans="32:50" ht="12.75">
      <c r="AF1016" s="98"/>
      <c r="AG1016" s="94">
        <v>981</v>
      </c>
      <c r="AH1016" s="62">
        <f t="shared" si="280"/>
        <v>-0.08479999999999999</v>
      </c>
      <c r="AI1016" s="62">
        <f t="shared" si="281"/>
        <v>1.0848</v>
      </c>
      <c r="AJ1016" s="62">
        <f t="shared" si="282"/>
        <v>-0.10619951310024302</v>
      </c>
      <c r="AK1016" s="62">
        <f t="shared" si="283"/>
        <v>0.7954929038024161</v>
      </c>
      <c r="AL1016" s="62">
        <f t="shared" si="284"/>
        <v>0.004507096197583937</v>
      </c>
      <c r="AM1016" s="62">
        <f t="shared" si="272"/>
        <v>1.0848</v>
      </c>
      <c r="AN1016" s="62">
        <f t="shared" si="273"/>
        <v>1.0848093629371633</v>
      </c>
      <c r="AO1016" s="62">
        <f t="shared" si="285"/>
        <v>0.7848093629371633</v>
      </c>
      <c r="AP1016" s="62">
        <f t="shared" si="274"/>
        <v>0.004154747662085673</v>
      </c>
      <c r="AQ1016" s="62">
        <f t="shared" si="275"/>
        <v>0.003260675484902918</v>
      </c>
      <c r="AR1016" s="62">
        <f t="shared" si="276"/>
        <v>0.7848025892854955</v>
      </c>
      <c r="AS1016" s="139">
        <f t="shared" si="286"/>
        <v>0.49050000000000005</v>
      </c>
      <c r="AT1016" s="62">
        <f t="shared" si="277"/>
        <v>0.493760675484903</v>
      </c>
      <c r="AU1016" s="62">
        <f t="shared" si="278"/>
        <v>-0.0020514628161822294</v>
      </c>
      <c r="AV1016" s="62">
        <f t="shared" si="279"/>
        <v>0.7827511264693133</v>
      </c>
      <c r="AW1016" s="13">
        <f t="shared" si="288"/>
        <v>3.7988488166366112</v>
      </c>
      <c r="AX1016" s="98">
        <f t="shared" si="287"/>
        <v>1.6539708765621617</v>
      </c>
    </row>
    <row r="1017" spans="32:50" ht="12.75">
      <c r="AF1017" s="98"/>
      <c r="AG1017" s="94">
        <v>982</v>
      </c>
      <c r="AH1017" s="62">
        <f t="shared" si="280"/>
        <v>-0.08560000000000012</v>
      </c>
      <c r="AI1017" s="62">
        <f t="shared" si="281"/>
        <v>1.0856000000000001</v>
      </c>
      <c r="AJ1017" s="62">
        <f t="shared" si="282"/>
        <v>-0.1072052329721299</v>
      </c>
      <c r="AK1017" s="62">
        <f t="shared" si="283"/>
        <v>0.7954072164621088</v>
      </c>
      <c r="AL1017" s="62">
        <f t="shared" si="284"/>
        <v>0.004592783537891276</v>
      </c>
      <c r="AM1017" s="62">
        <f t="shared" si="272"/>
        <v>1.0856000000000001</v>
      </c>
      <c r="AN1017" s="62">
        <f t="shared" si="273"/>
        <v>1.0856097151649973</v>
      </c>
      <c r="AO1017" s="62">
        <f t="shared" si="285"/>
        <v>0.7856097151649972</v>
      </c>
      <c r="AP1017" s="62">
        <f t="shared" si="274"/>
        <v>0.004230615454263078</v>
      </c>
      <c r="AQ1017" s="62">
        <f t="shared" si="275"/>
        <v>0.003323602687609394</v>
      </c>
      <c r="AR1017" s="62">
        <f t="shared" si="276"/>
        <v>0.7856026847120643</v>
      </c>
      <c r="AS1017" s="139">
        <f t="shared" si="286"/>
        <v>0.49050000000000005</v>
      </c>
      <c r="AT1017" s="62">
        <f t="shared" si="277"/>
        <v>0.49382360268760944</v>
      </c>
      <c r="AU1017" s="62">
        <f t="shared" si="278"/>
        <v>-0.002089190229408451</v>
      </c>
      <c r="AV1017" s="62">
        <f t="shared" si="279"/>
        <v>0.7835134944826558</v>
      </c>
      <c r="AW1017" s="13">
        <f t="shared" si="288"/>
        <v>3.7992976663591858</v>
      </c>
      <c r="AX1017" s="98">
        <f t="shared" si="287"/>
        <v>1.6537754761396928</v>
      </c>
    </row>
    <row r="1018" spans="32:50" ht="12.75">
      <c r="AF1018" s="98"/>
      <c r="AG1018" s="94">
        <v>983</v>
      </c>
      <c r="AH1018" s="62">
        <f t="shared" si="280"/>
        <v>-0.08640000000000003</v>
      </c>
      <c r="AI1018" s="62">
        <f t="shared" si="281"/>
        <v>1.0864</v>
      </c>
      <c r="AJ1018" s="62">
        <f t="shared" si="282"/>
        <v>-0.1082110617083189</v>
      </c>
      <c r="AK1018" s="62">
        <f t="shared" si="283"/>
        <v>0.7953207151835038</v>
      </c>
      <c r="AL1018" s="62">
        <f t="shared" si="284"/>
        <v>0.004679284816496265</v>
      </c>
      <c r="AM1018" s="62">
        <f t="shared" si="272"/>
        <v>1.0864</v>
      </c>
      <c r="AN1018" s="62">
        <f t="shared" si="273"/>
        <v>1.0864100771377234</v>
      </c>
      <c r="AO1018" s="62">
        <f t="shared" si="285"/>
        <v>0.7864100771377234</v>
      </c>
      <c r="AP1018" s="62">
        <f t="shared" si="274"/>
        <v>0.004307120656179292</v>
      </c>
      <c r="AQ1018" s="62">
        <f t="shared" si="275"/>
        <v>0.0033871526147706338</v>
      </c>
      <c r="AR1018" s="62">
        <f t="shared" si="276"/>
        <v>0.7864027826889503</v>
      </c>
      <c r="AS1018" s="139">
        <f t="shared" si="286"/>
        <v>0.49050000000000005</v>
      </c>
      <c r="AT1018" s="62">
        <f t="shared" si="277"/>
        <v>0.4938871526147707</v>
      </c>
      <c r="AU1018" s="62">
        <f t="shared" si="278"/>
        <v>-0.002127244711241596</v>
      </c>
      <c r="AV1018" s="62">
        <f t="shared" si="279"/>
        <v>0.7842755379777087</v>
      </c>
      <c r="AW1018" s="13">
        <f t="shared" si="288"/>
        <v>3.7997450160016517</v>
      </c>
      <c r="AX1018" s="98">
        <f t="shared" si="287"/>
        <v>1.6535807746887128</v>
      </c>
    </row>
    <row r="1019" spans="32:50" ht="12.75">
      <c r="AF1019" s="98"/>
      <c r="AG1019" s="94">
        <v>984</v>
      </c>
      <c r="AH1019" s="62">
        <f t="shared" si="280"/>
        <v>-0.08719999999999994</v>
      </c>
      <c r="AI1019" s="62">
        <f t="shared" si="281"/>
        <v>1.0872</v>
      </c>
      <c r="AJ1019" s="62">
        <f t="shared" si="282"/>
        <v>-0.10921700036209071</v>
      </c>
      <c r="AK1019" s="62">
        <f t="shared" si="283"/>
        <v>0.7952333997009935</v>
      </c>
      <c r="AL1019" s="62">
        <f t="shared" si="284"/>
        <v>0.0047666002990065515</v>
      </c>
      <c r="AM1019" s="62">
        <f t="shared" si="272"/>
        <v>1.0872</v>
      </c>
      <c r="AN1019" s="62">
        <f t="shared" si="273"/>
        <v>1.0872104490292624</v>
      </c>
      <c r="AO1019" s="62">
        <f t="shared" si="285"/>
        <v>0.7872104490292624</v>
      </c>
      <c r="AP1019" s="62">
        <f t="shared" si="274"/>
        <v>0.004384262102797092</v>
      </c>
      <c r="AQ1019" s="62">
        <f t="shared" si="275"/>
        <v>0.0034513258818237953</v>
      </c>
      <c r="AR1019" s="62">
        <f t="shared" si="276"/>
        <v>0.7872028832585094</v>
      </c>
      <c r="AS1019" s="139">
        <f t="shared" si="286"/>
        <v>0.49050000000000005</v>
      </c>
      <c r="AT1019" s="62">
        <f t="shared" si="277"/>
        <v>0.49395132588182383</v>
      </c>
      <c r="AU1019" s="62">
        <f t="shared" si="278"/>
        <v>-0.0021656259544177558</v>
      </c>
      <c r="AV1019" s="62">
        <f t="shared" si="279"/>
        <v>0.7850372573040917</v>
      </c>
      <c r="AW1019" s="13">
        <f t="shared" si="288"/>
        <v>3.8001908701340006</v>
      </c>
      <c r="AX1019" s="98">
        <f t="shared" si="287"/>
        <v>1.6533867697434974</v>
      </c>
    </row>
    <row r="1020" spans="32:50" ht="12.75">
      <c r="AF1020" s="98"/>
      <c r="AG1020" s="94">
        <v>985</v>
      </c>
      <c r="AH1020" s="62">
        <f t="shared" si="280"/>
        <v>-0.08800000000000008</v>
      </c>
      <c r="AI1020" s="62">
        <f t="shared" si="281"/>
        <v>1.088</v>
      </c>
      <c r="AJ1020" s="62">
        <f t="shared" si="282"/>
        <v>-0.11022304998774674</v>
      </c>
      <c r="AK1020" s="62">
        <f t="shared" si="283"/>
        <v>0.7951452697463527</v>
      </c>
      <c r="AL1020" s="62">
        <f t="shared" si="284"/>
        <v>0.004854730253647355</v>
      </c>
      <c r="AM1020" s="62">
        <f aca="true" t="shared" si="289" ref="AM1020:AM1035">$AC$38-$AC$53*SIN(AJ1020)</f>
        <v>1.088</v>
      </c>
      <c r="AN1020" s="62">
        <f aca="true" t="shared" si="290" ref="AN1020:AN1035">SQRT(AL1020^2+AM1020^2)</f>
        <v>1.088010831014947</v>
      </c>
      <c r="AO1020" s="62">
        <f t="shared" si="285"/>
        <v>0.788010831014947</v>
      </c>
      <c r="AP1020" s="62">
        <f aca="true" t="shared" si="291" ref="AP1020:AP1035">ASIN(AL1020/AN1020)</f>
        <v>0.004462038634852892</v>
      </c>
      <c r="AQ1020" s="62">
        <f aca="true" t="shared" si="292" ref="AQ1020:AQ1035">AO1020*SIN(AP1020)</f>
        <v>0.0035161231050994017</v>
      </c>
      <c r="AR1020" s="62">
        <f aca="true" t="shared" si="293" ref="AR1020:AR1035">AO1020*COS(AP1020)</f>
        <v>0.7880029864633618</v>
      </c>
      <c r="AS1020" s="139">
        <f t="shared" si="286"/>
        <v>0.49050000000000005</v>
      </c>
      <c r="AT1020" s="62">
        <f aca="true" t="shared" si="294" ref="AT1020:AT1035">AS1020+AQ1020</f>
        <v>0.49401612310509946</v>
      </c>
      <c r="AU1020" s="62">
        <f aca="true" t="shared" si="295" ref="AU1020:AU1035">-AT1020*TAN(AP1020)</f>
        <v>-0.0022043336568271163</v>
      </c>
      <c r="AV1020" s="62">
        <f aca="true" t="shared" si="296" ref="AV1020:AV1035">AR1020+AU1020</f>
        <v>0.7857986528065346</v>
      </c>
      <c r="AW1020" s="13">
        <f t="shared" si="288"/>
        <v>3.8006352332986006</v>
      </c>
      <c r="AX1020" s="98">
        <f t="shared" si="287"/>
        <v>1.653193458854077</v>
      </c>
    </row>
    <row r="1021" spans="32:50" ht="12.75">
      <c r="AF1021" s="98"/>
      <c r="AG1021" s="94">
        <v>986</v>
      </c>
      <c r="AH1021" s="62">
        <f t="shared" si="280"/>
        <v>-0.08879999999999999</v>
      </c>
      <c r="AI1021" s="62">
        <f t="shared" si="281"/>
        <v>1.0888</v>
      </c>
      <c r="AJ1021" s="62">
        <f t="shared" si="282"/>
        <v>-0.11122921164061847</v>
      </c>
      <c r="AK1021" s="62">
        <f t="shared" si="283"/>
        <v>0.7950563250487352</v>
      </c>
      <c r="AL1021" s="62">
        <f t="shared" si="284"/>
        <v>0.004943674951264798</v>
      </c>
      <c r="AM1021" s="62">
        <f t="shared" si="289"/>
        <v>1.0888</v>
      </c>
      <c r="AN1021" s="62">
        <f t="shared" si="290"/>
        <v>1.08881122327152</v>
      </c>
      <c r="AO1021" s="62">
        <f t="shared" si="285"/>
        <v>0.7888112232715199</v>
      </c>
      <c r="AP1021" s="62">
        <f t="shared" si="291"/>
        <v>0.004540449098837648</v>
      </c>
      <c r="AQ1021" s="62">
        <f t="shared" si="292"/>
        <v>0.0035815449018305134</v>
      </c>
      <c r="AR1021" s="62">
        <f t="shared" si="293"/>
        <v>0.7888030923463902</v>
      </c>
      <c r="AS1021" s="139">
        <f t="shared" si="286"/>
        <v>0.49050000000000005</v>
      </c>
      <c r="AT1021" s="62">
        <f t="shared" si="294"/>
        <v>0.49408154490183054</v>
      </c>
      <c r="AU1021" s="62">
        <f t="shared" si="295"/>
        <v>-0.0022433675215038514</v>
      </c>
      <c r="AV1021" s="62">
        <f t="shared" si="296"/>
        <v>0.7865597248248863</v>
      </c>
      <c r="AW1021" s="13">
        <f t="shared" si="288"/>
        <v>3.8010781100103457</v>
      </c>
      <c r="AX1021" s="98">
        <f t="shared" si="287"/>
        <v>1.6530008395861364</v>
      </c>
    </row>
    <row r="1022" spans="32:50" ht="12.75">
      <c r="AF1022" s="98"/>
      <c r="AG1022" s="94">
        <v>987</v>
      </c>
      <c r="AH1022" s="62">
        <f t="shared" si="280"/>
        <v>-0.08960000000000012</v>
      </c>
      <c r="AI1022" s="62">
        <f t="shared" si="281"/>
        <v>1.0896000000000001</v>
      </c>
      <c r="AJ1022" s="62">
        <f t="shared" si="282"/>
        <v>-0.11223548637708006</v>
      </c>
      <c r="AK1022" s="62">
        <f t="shared" si="283"/>
        <v>0.7949665653346687</v>
      </c>
      <c r="AL1022" s="62">
        <f t="shared" si="284"/>
        <v>0.005033434665331349</v>
      </c>
      <c r="AM1022" s="62">
        <f t="shared" si="289"/>
        <v>1.0896000000000001</v>
      </c>
      <c r="AN1022" s="62">
        <f t="shared" si="290"/>
        <v>1.0896116259771325</v>
      </c>
      <c r="AO1022" s="62">
        <f t="shared" si="285"/>
        <v>0.7896116259771324</v>
      </c>
      <c r="AP1022" s="62">
        <f t="shared" si="291"/>
        <v>0.004619492346979769</v>
      </c>
      <c r="AQ1022" s="62">
        <f t="shared" si="292"/>
        <v>0.0036475918901634047</v>
      </c>
      <c r="AR1022" s="62">
        <f t="shared" si="293"/>
        <v>0.7896032009507394</v>
      </c>
      <c r="AS1022" s="139">
        <f t="shared" si="286"/>
        <v>0.49050000000000005</v>
      </c>
      <c r="AT1022" s="62">
        <f t="shared" si="294"/>
        <v>0.49414759189016344</v>
      </c>
      <c r="AU1022" s="62">
        <f t="shared" si="295"/>
        <v>-0.002282727256617067</v>
      </c>
      <c r="AV1022" s="62">
        <f t="shared" si="296"/>
        <v>0.7873204736941224</v>
      </c>
      <c r="AW1022" s="13">
        <f t="shared" si="288"/>
        <v>3.8015195047567882</v>
      </c>
      <c r="AX1022" s="98">
        <f t="shared" si="287"/>
        <v>1.6528089095209229</v>
      </c>
    </row>
    <row r="1023" spans="32:50" ht="12.75">
      <c r="AF1023" s="98"/>
      <c r="AG1023" s="94">
        <v>988</v>
      </c>
      <c r="AH1023" s="62">
        <f t="shared" si="280"/>
        <v>-0.09040000000000004</v>
      </c>
      <c r="AI1023" s="62">
        <f t="shared" si="281"/>
        <v>1.0904</v>
      </c>
      <c r="AJ1023" s="62">
        <f t="shared" si="282"/>
        <v>-0.11324187525455628</v>
      </c>
      <c r="AK1023" s="62">
        <f t="shared" si="283"/>
        <v>0.7948759903280511</v>
      </c>
      <c r="AL1023" s="62">
        <f t="shared" si="284"/>
        <v>0.005124009671948926</v>
      </c>
      <c r="AM1023" s="62">
        <f t="shared" si="289"/>
        <v>1.0904</v>
      </c>
      <c r="AN1023" s="62">
        <f t="shared" si="290"/>
        <v>1.0904120393113415</v>
      </c>
      <c r="AO1023" s="62">
        <f t="shared" si="285"/>
        <v>0.7904120393113414</v>
      </c>
      <c r="AP1023" s="62">
        <f t="shared" si="291"/>
        <v>0.0046991672372259695</v>
      </c>
      <c r="AQ1023" s="62">
        <f t="shared" si="292"/>
        <v>0.0037142646891665356</v>
      </c>
      <c r="AR1023" s="62">
        <f t="shared" si="293"/>
        <v>0.7904033123198133</v>
      </c>
      <c r="AS1023" s="139">
        <f t="shared" si="286"/>
        <v>0.49050000000000005</v>
      </c>
      <c r="AT1023" s="62">
        <f t="shared" si="294"/>
        <v>0.49421426468916657</v>
      </c>
      <c r="AU1023" s="62">
        <f t="shared" si="295"/>
        <v>-0.0023224125754607626</v>
      </c>
      <c r="AV1023" s="62">
        <f t="shared" si="296"/>
        <v>0.7880808997443526</v>
      </c>
      <c r="AW1023" s="13">
        <f t="shared" si="288"/>
        <v>3.8019594219982813</v>
      </c>
      <c r="AX1023" s="98">
        <f t="shared" si="287"/>
        <v>1.652617666255152</v>
      </c>
    </row>
    <row r="1024" spans="32:50" ht="12.75">
      <c r="AF1024" s="98"/>
      <c r="AG1024" s="94">
        <v>989</v>
      </c>
      <c r="AH1024" s="62">
        <f t="shared" si="280"/>
        <v>-0.09119999999999995</v>
      </c>
      <c r="AI1024" s="62">
        <f t="shared" si="281"/>
        <v>1.0912</v>
      </c>
      <c r="AJ1024" s="62">
        <f t="shared" si="282"/>
        <v>-0.11424837933153521</v>
      </c>
      <c r="AK1024" s="62">
        <f t="shared" si="283"/>
        <v>0.7947845997501461</v>
      </c>
      <c r="AL1024" s="62">
        <f t="shared" si="284"/>
        <v>0.0052154002498538965</v>
      </c>
      <c r="AM1024" s="62">
        <f t="shared" si="289"/>
        <v>1.0912</v>
      </c>
      <c r="AN1024" s="62">
        <f t="shared" si="290"/>
        <v>1.0912124634551081</v>
      </c>
      <c r="AO1024" s="62">
        <f t="shared" si="285"/>
        <v>0.7912124634551081</v>
      </c>
      <c r="AP1024" s="62">
        <f t="shared" si="291"/>
        <v>0.004779472633223924</v>
      </c>
      <c r="AQ1024" s="62">
        <f t="shared" si="292"/>
        <v>0.0037815639188408597</v>
      </c>
      <c r="AR1024" s="62">
        <f t="shared" si="293"/>
        <v>0.7912034264972748</v>
      </c>
      <c r="AS1024" s="139">
        <f t="shared" si="286"/>
        <v>0.49050000000000005</v>
      </c>
      <c r="AT1024" s="62">
        <f t="shared" si="294"/>
        <v>0.4942815639188409</v>
      </c>
      <c r="AU1024" s="62">
        <f t="shared" si="295"/>
        <v>-0.002362423196444738</v>
      </c>
      <c r="AV1024" s="62">
        <f t="shared" si="296"/>
        <v>0.7888410033008301</v>
      </c>
      <c r="AW1024" s="13">
        <f t="shared" si="288"/>
        <v>3.802397866168117</v>
      </c>
      <c r="AX1024" s="98">
        <f t="shared" si="287"/>
        <v>1.6524271074009134</v>
      </c>
    </row>
    <row r="1025" spans="32:50" ht="12.75">
      <c r="AF1025" s="98"/>
      <c r="AG1025" s="94">
        <v>990</v>
      </c>
      <c r="AH1025" s="62">
        <f t="shared" si="280"/>
        <v>-0.09200000000000008</v>
      </c>
      <c r="AI1025" s="62">
        <f t="shared" si="281"/>
        <v>1.092</v>
      </c>
      <c r="AJ1025" s="62">
        <f t="shared" si="282"/>
        <v>-0.1152549996675777</v>
      </c>
      <c r="AK1025" s="62">
        <f t="shared" si="283"/>
        <v>0.7946923933195787</v>
      </c>
      <c r="AL1025" s="62">
        <f t="shared" si="284"/>
        <v>0.005307606680421295</v>
      </c>
      <c r="AM1025" s="62">
        <f t="shared" si="289"/>
        <v>1.092</v>
      </c>
      <c r="AN1025" s="62">
        <f t="shared" si="290"/>
        <v>1.0920128985907969</v>
      </c>
      <c r="AO1025" s="62">
        <f t="shared" si="285"/>
        <v>0.7920128985907968</v>
      </c>
      <c r="AP1025" s="62">
        <f t="shared" si="291"/>
        <v>0.004860407404304281</v>
      </c>
      <c r="AQ1025" s="62">
        <f t="shared" si="292"/>
        <v>0.0038494902001295593</v>
      </c>
      <c r="AR1025" s="62">
        <f t="shared" si="293"/>
        <v>0.7920035435270444</v>
      </c>
      <c r="AS1025" s="139">
        <f t="shared" si="286"/>
        <v>0.49050000000000005</v>
      </c>
      <c r="AT1025" s="62">
        <f t="shared" si="294"/>
        <v>0.4943494902001296</v>
      </c>
      <c r="AU1025" s="62">
        <f t="shared" si="295"/>
        <v>-0.002402758843085228</v>
      </c>
      <c r="AV1025" s="62">
        <f t="shared" si="296"/>
        <v>0.7896007846839591</v>
      </c>
      <c r="AW1025" s="13">
        <f t="shared" si="288"/>
        <v>3.8028348416726625</v>
      </c>
      <c r="AX1025" s="98">
        <f t="shared" si="287"/>
        <v>1.6522372305855784</v>
      </c>
    </row>
    <row r="1026" spans="32:50" ht="12.75">
      <c r="AF1026" s="98"/>
      <c r="AG1026" s="94">
        <v>991</v>
      </c>
      <c r="AH1026" s="62">
        <f t="shared" si="280"/>
        <v>-0.0928</v>
      </c>
      <c r="AI1026" s="62">
        <f t="shared" si="281"/>
        <v>1.0928</v>
      </c>
      <c r="AJ1026" s="62">
        <f t="shared" si="282"/>
        <v>-0.1162617373233272</v>
      </c>
      <c r="AK1026" s="62">
        <f t="shared" si="283"/>
        <v>0.7945993707523309</v>
      </c>
      <c r="AL1026" s="62">
        <f t="shared" si="284"/>
        <v>0.005400629247669153</v>
      </c>
      <c r="AM1026" s="62">
        <f t="shared" si="289"/>
        <v>1.0928</v>
      </c>
      <c r="AN1026" s="62">
        <f t="shared" si="290"/>
        <v>1.0928133449021706</v>
      </c>
      <c r="AO1026" s="62">
        <f t="shared" si="285"/>
        <v>0.7928133449021706</v>
      </c>
      <c r="AP1026" s="62">
        <f t="shared" si="291"/>
        <v>0.004941970425462857</v>
      </c>
      <c r="AQ1026" s="62">
        <f t="shared" si="292"/>
        <v>0.003918044154927824</v>
      </c>
      <c r="AR1026" s="62">
        <f t="shared" si="293"/>
        <v>0.7928036634532967</v>
      </c>
      <c r="AS1026" s="139">
        <f t="shared" si="286"/>
        <v>0.49050000000000005</v>
      </c>
      <c r="AT1026" s="62">
        <f t="shared" si="294"/>
        <v>0.49441804415492785</v>
      </c>
      <c r="AU1026" s="62">
        <f t="shared" si="295"/>
        <v>-0.0024434192439956827</v>
      </c>
      <c r="AV1026" s="62">
        <f t="shared" si="296"/>
        <v>0.790360244209301</v>
      </c>
      <c r="AW1026" s="13">
        <f t="shared" si="288"/>
        <v>3.803270352891495</v>
      </c>
      <c r="AX1026" s="98">
        <f t="shared" si="287"/>
        <v>1.6520480334517103</v>
      </c>
    </row>
    <row r="1027" spans="32:50" ht="12.75">
      <c r="AF1027" s="98"/>
      <c r="AG1027" s="94">
        <v>992</v>
      </c>
      <c r="AH1027" s="62">
        <f t="shared" si="280"/>
        <v>-0.09360000000000013</v>
      </c>
      <c r="AI1027" s="62">
        <f t="shared" si="281"/>
        <v>1.0936000000000001</v>
      </c>
      <c r="AJ1027" s="62">
        <f t="shared" si="282"/>
        <v>-0.11726859336052214</v>
      </c>
      <c r="AK1027" s="62">
        <f t="shared" si="283"/>
        <v>0.7945055317617368</v>
      </c>
      <c r="AL1027" s="62">
        <f t="shared" si="284"/>
        <v>0.005494468238263273</v>
      </c>
      <c r="AM1027" s="62">
        <f t="shared" si="289"/>
        <v>1.0936000000000001</v>
      </c>
      <c r="AN1027" s="62">
        <f t="shared" si="290"/>
        <v>1.0936138025743922</v>
      </c>
      <c r="AO1027" s="62">
        <f t="shared" si="285"/>
        <v>0.7936138025743922</v>
      </c>
      <c r="AP1027" s="62">
        <f t="shared" si="291"/>
        <v>0.005024160577343304</v>
      </c>
      <c r="AQ1027" s="62">
        <f t="shared" si="292"/>
        <v>0.003987226406092949</v>
      </c>
      <c r="AR1027" s="62">
        <f t="shared" si="293"/>
        <v>0.7936037863204617</v>
      </c>
      <c r="AS1027" s="139">
        <f t="shared" si="286"/>
        <v>0.49050000000000005</v>
      </c>
      <c r="AT1027" s="62">
        <f t="shared" si="294"/>
        <v>0.494487226406093</v>
      </c>
      <c r="AU1027" s="62">
        <f t="shared" si="295"/>
        <v>-0.0024844041328778137</v>
      </c>
      <c r="AV1027" s="62">
        <f t="shared" si="296"/>
        <v>0.7911193821875839</v>
      </c>
      <c r="AW1027" s="13">
        <f t="shared" si="288"/>
        <v>3.8037044041775405</v>
      </c>
      <c r="AX1027" s="98">
        <f t="shared" si="287"/>
        <v>1.6518595136569698</v>
      </c>
    </row>
    <row r="1028" spans="32:50" ht="12.75">
      <c r="AF1028" s="98"/>
      <c r="AG1028" s="94">
        <v>993</v>
      </c>
      <c r="AH1028" s="62">
        <f t="shared" si="280"/>
        <v>-0.09440000000000004</v>
      </c>
      <c r="AI1028" s="62">
        <f t="shared" si="281"/>
        <v>1.0944</v>
      </c>
      <c r="AJ1028" s="62">
        <f t="shared" si="282"/>
        <v>-0.11827556884200445</v>
      </c>
      <c r="AK1028" s="62">
        <f t="shared" si="283"/>
        <v>0.794410876058479</v>
      </c>
      <c r="AL1028" s="62">
        <f t="shared" si="284"/>
        <v>0.0055891239415210014</v>
      </c>
      <c r="AM1028" s="62">
        <f t="shared" si="289"/>
        <v>1.0944</v>
      </c>
      <c r="AN1028" s="62">
        <f t="shared" si="290"/>
        <v>1.0944142717940193</v>
      </c>
      <c r="AO1028" s="62">
        <f t="shared" si="285"/>
        <v>0.7944142717940192</v>
      </c>
      <c r="AP1028" s="62">
        <f t="shared" si="291"/>
        <v>0.005106976746218933</v>
      </c>
      <c r="AQ1028" s="62">
        <f t="shared" si="292"/>
        <v>0.004057037577453664</v>
      </c>
      <c r="AR1028" s="62">
        <f t="shared" si="293"/>
        <v>0.7944039121732199</v>
      </c>
      <c r="AS1028" s="139">
        <f t="shared" si="286"/>
        <v>0.49050000000000005</v>
      </c>
      <c r="AT1028" s="62">
        <f t="shared" si="294"/>
        <v>0.49455703757745373</v>
      </c>
      <c r="AU1028" s="62">
        <f t="shared" si="295"/>
        <v>-0.002525713248512288</v>
      </c>
      <c r="AV1028" s="62">
        <f t="shared" si="296"/>
        <v>0.7918781989247077</v>
      </c>
      <c r="AW1028" s="13">
        <f t="shared" si="288"/>
        <v>3.8041369998571977</v>
      </c>
      <c r="AX1028" s="98">
        <f t="shared" si="287"/>
        <v>1.6516716688740307</v>
      </c>
    </row>
    <row r="1029" spans="32:50" ht="12.75">
      <c r="AF1029" s="98"/>
      <c r="AG1029" s="94">
        <v>994</v>
      </c>
      <c r="AH1029" s="62">
        <f t="shared" si="280"/>
        <v>-0.09519999999999995</v>
      </c>
      <c r="AI1029" s="62">
        <f t="shared" si="281"/>
        <v>1.0952</v>
      </c>
      <c r="AJ1029" s="62">
        <f t="shared" si="282"/>
        <v>-0.1192826648317319</v>
      </c>
      <c r="AK1029" s="62">
        <f t="shared" si="283"/>
        <v>0.7943154033505835</v>
      </c>
      <c r="AL1029" s="62">
        <f t="shared" si="284"/>
        <v>0.005684596649416562</v>
      </c>
      <c r="AM1029" s="62">
        <f t="shared" si="289"/>
        <v>1.0952</v>
      </c>
      <c r="AN1029" s="62">
        <f t="shared" si="290"/>
        <v>1.0952147527490061</v>
      </c>
      <c r="AO1029" s="62">
        <f t="shared" si="285"/>
        <v>0.7952147527490061</v>
      </c>
      <c r="AP1029" s="62">
        <f t="shared" si="291"/>
        <v>0.005190417823976036</v>
      </c>
      <c r="AQ1029" s="62">
        <f t="shared" si="292"/>
        <v>0.004127478293820602</v>
      </c>
      <c r="AR1029" s="62">
        <f t="shared" si="293"/>
        <v>0.7952040410565058</v>
      </c>
      <c r="AS1029" s="139">
        <f t="shared" si="286"/>
        <v>0.49050000000000005</v>
      </c>
      <c r="AT1029" s="62">
        <f t="shared" si="294"/>
        <v>0.49462747829382064</v>
      </c>
      <c r="AU1029" s="62">
        <f t="shared" si="295"/>
        <v>-0.0025673463347501975</v>
      </c>
      <c r="AV1029" s="62">
        <f t="shared" si="296"/>
        <v>0.7926366947217556</v>
      </c>
      <c r="AW1029" s="13">
        <f t="shared" si="288"/>
        <v>3.8045681442304877</v>
      </c>
      <c r="AX1029" s="98">
        <f t="shared" si="287"/>
        <v>1.6514844967904823</v>
      </c>
    </row>
    <row r="1030" spans="32:50" ht="12.75">
      <c r="AF1030" s="98"/>
      <c r="AG1030" s="94">
        <v>995</v>
      </c>
      <c r="AH1030" s="62">
        <f t="shared" si="280"/>
        <v>-0.09600000000000009</v>
      </c>
      <c r="AI1030" s="62">
        <f t="shared" si="281"/>
        <v>1.096</v>
      </c>
      <c r="AJ1030" s="62">
        <f t="shared" si="282"/>
        <v>-0.12028988239478819</v>
      </c>
      <c r="AK1030" s="62">
        <f t="shared" si="283"/>
        <v>0.7942191133434149</v>
      </c>
      <c r="AL1030" s="62">
        <f t="shared" si="284"/>
        <v>0.00578088665658516</v>
      </c>
      <c r="AM1030" s="62">
        <f t="shared" si="289"/>
        <v>1.096</v>
      </c>
      <c r="AN1030" s="62">
        <f t="shared" si="290"/>
        <v>1.0960152456286987</v>
      </c>
      <c r="AO1030" s="62">
        <f t="shared" si="285"/>
        <v>0.7960152456286986</v>
      </c>
      <c r="AP1030" s="62">
        <f t="shared" si="291"/>
        <v>0.005274482708096155</v>
      </c>
      <c r="AQ1030" s="62">
        <f t="shared" si="292"/>
        <v>0.0041985491809958175</v>
      </c>
      <c r="AR1030" s="62">
        <f t="shared" si="293"/>
        <v>0.7960041730155013</v>
      </c>
      <c r="AS1030" s="139">
        <f t="shared" si="286"/>
        <v>0.49050000000000005</v>
      </c>
      <c r="AT1030" s="62">
        <f t="shared" si="294"/>
        <v>0.4946985491809959</v>
      </c>
      <c r="AU1030" s="62">
        <f t="shared" si="295"/>
        <v>-0.0026093031405040657</v>
      </c>
      <c r="AV1030" s="62">
        <f t="shared" si="296"/>
        <v>0.7933948698749972</v>
      </c>
      <c r="AW1030" s="13">
        <f t="shared" si="288"/>
        <v>3.80499784157117</v>
      </c>
      <c r="AX1030" s="98">
        <f t="shared" si="287"/>
        <v>1.651297995108748</v>
      </c>
    </row>
    <row r="1031" spans="32:50" ht="12.75">
      <c r="AF1031" s="98"/>
      <c r="AG1031" s="94">
        <v>996</v>
      </c>
      <c r="AH1031" s="62">
        <f t="shared" si="280"/>
        <v>-0.0968</v>
      </c>
      <c r="AI1031" s="62">
        <f t="shared" si="281"/>
        <v>1.0968</v>
      </c>
      <c r="AJ1031" s="62">
        <f t="shared" si="282"/>
        <v>-0.12129722259739248</v>
      </c>
      <c r="AK1031" s="62">
        <f t="shared" si="283"/>
        <v>0.7941220057396723</v>
      </c>
      <c r="AL1031" s="62">
        <f t="shared" si="284"/>
        <v>0.005877994260327757</v>
      </c>
      <c r="AM1031" s="62">
        <f t="shared" si="289"/>
        <v>1.0968</v>
      </c>
      <c r="AN1031" s="62">
        <f t="shared" si="290"/>
        <v>1.096815750623834</v>
      </c>
      <c r="AO1031" s="62">
        <f t="shared" si="285"/>
        <v>0.796815750623834</v>
      </c>
      <c r="AP1031" s="62">
        <f t="shared" si="291"/>
        <v>0.005359170301639045</v>
      </c>
      <c r="AQ1031" s="62">
        <f t="shared" si="292"/>
        <v>0.00427025086578281</v>
      </c>
      <c r="AR1031" s="62">
        <f t="shared" si="293"/>
        <v>0.7968043080956373</v>
      </c>
      <c r="AS1031" s="139">
        <f t="shared" si="286"/>
        <v>0.49050000000000005</v>
      </c>
      <c r="AT1031" s="62">
        <f t="shared" si="294"/>
        <v>0.49477025086578286</v>
      </c>
      <c r="AU1031" s="62">
        <f t="shared" si="295"/>
        <v>-0.0026515834197392376</v>
      </c>
      <c r="AV1031" s="62">
        <f t="shared" si="296"/>
        <v>0.794152724675898</v>
      </c>
      <c r="AW1031" s="13">
        <f t="shared" si="288"/>
        <v>3.8054260961268818</v>
      </c>
      <c r="AX1031" s="98">
        <f t="shared" si="287"/>
        <v>1.6511121615459932</v>
      </c>
    </row>
    <row r="1032" spans="32:50" ht="12.75">
      <c r="AF1032" s="98"/>
      <c r="AG1032" s="94">
        <v>997</v>
      </c>
      <c r="AH1032" s="62">
        <f t="shared" si="280"/>
        <v>-0.09760000000000013</v>
      </c>
      <c r="AI1032" s="62">
        <f t="shared" si="281"/>
        <v>1.0976000000000001</v>
      </c>
      <c r="AJ1032" s="62">
        <f t="shared" si="282"/>
        <v>-0.12230468650691237</v>
      </c>
      <c r="AK1032" s="62">
        <f t="shared" si="283"/>
        <v>0.7940240802393842</v>
      </c>
      <c r="AL1032" s="62">
        <f t="shared" si="284"/>
        <v>0.005975919760615844</v>
      </c>
      <c r="AM1032" s="62">
        <f t="shared" si="289"/>
        <v>1.0976000000000001</v>
      </c>
      <c r="AN1032" s="62">
        <f t="shared" si="290"/>
        <v>1.0976162679265398</v>
      </c>
      <c r="AO1032" s="62">
        <f t="shared" si="285"/>
        <v>0.7976162679265397</v>
      </c>
      <c r="AP1032" s="62">
        <f t="shared" si="291"/>
        <v>0.005444479513225678</v>
      </c>
      <c r="AQ1032" s="62">
        <f t="shared" si="292"/>
        <v>0.004342583975996499</v>
      </c>
      <c r="AR1032" s="62">
        <f t="shared" si="293"/>
        <v>0.7976044463425922</v>
      </c>
      <c r="AS1032" s="139">
        <f t="shared" si="286"/>
        <v>0.49050000000000005</v>
      </c>
      <c r="AT1032" s="62">
        <f t="shared" si="294"/>
        <v>0.49484258397599656</v>
      </c>
      <c r="AU1032" s="62">
        <f t="shared" si="295"/>
        <v>-0.0026941869314653453</v>
      </c>
      <c r="AV1032" s="62">
        <f t="shared" si="296"/>
        <v>0.7949102594111268</v>
      </c>
      <c r="AW1032" s="13">
        <f t="shared" si="288"/>
        <v>3.805852912119268</v>
      </c>
      <c r="AX1032" s="98">
        <f t="shared" si="287"/>
        <v>1.650926993834039</v>
      </c>
    </row>
    <row r="1033" spans="32:50" ht="12.75">
      <c r="AF1033" s="98"/>
      <c r="AG1033" s="94">
        <v>998</v>
      </c>
      <c r="AH1033" s="62">
        <f t="shared" si="280"/>
        <v>-0.09840000000000004</v>
      </c>
      <c r="AI1033" s="62">
        <f t="shared" si="281"/>
        <v>1.0984</v>
      </c>
      <c r="AJ1033" s="62">
        <f t="shared" si="282"/>
        <v>-0.12331227519187204</v>
      </c>
      <c r="AK1033" s="62">
        <f t="shared" si="283"/>
        <v>0.7939253365399042</v>
      </c>
      <c r="AL1033" s="62">
        <f t="shared" si="284"/>
        <v>0.006074663460095886</v>
      </c>
      <c r="AM1033" s="62">
        <f t="shared" si="289"/>
        <v>1.0984</v>
      </c>
      <c r="AN1033" s="62">
        <f t="shared" si="290"/>
        <v>1.0984167977303305</v>
      </c>
      <c r="AO1033" s="62">
        <f t="shared" si="285"/>
        <v>0.7984167977303305</v>
      </c>
      <c r="AP1033" s="62">
        <f t="shared" si="291"/>
        <v>0.005530409257021042</v>
      </c>
      <c r="AQ1033" s="62">
        <f t="shared" si="292"/>
        <v>0.004415549140472946</v>
      </c>
      <c r="AR1033" s="62">
        <f t="shared" si="293"/>
        <v>0.7984045878022894</v>
      </c>
      <c r="AS1033" s="139">
        <f t="shared" si="286"/>
        <v>0.49050000000000005</v>
      </c>
      <c r="AT1033" s="62">
        <f t="shared" si="294"/>
        <v>0.494915549140473</v>
      </c>
      <c r="AU1033" s="62">
        <f t="shared" si="295"/>
        <v>-0.0027371134397277137</v>
      </c>
      <c r="AV1033" s="62">
        <f t="shared" si="296"/>
        <v>0.7956674743625617</v>
      </c>
      <c r="AW1033" s="13">
        <f t="shared" si="288"/>
        <v>3.8062782937441084</v>
      </c>
      <c r="AX1033" s="98">
        <f t="shared" si="287"/>
        <v>1.6507424897192757</v>
      </c>
    </row>
    <row r="1034" spans="32:50" ht="12.75">
      <c r="AF1034" s="98"/>
      <c r="AG1034" s="94">
        <v>999</v>
      </c>
      <c r="AH1034" s="62">
        <f t="shared" si="280"/>
        <v>-0.09919999999999995</v>
      </c>
      <c r="AI1034" s="62">
        <f t="shared" si="281"/>
        <v>1.0992</v>
      </c>
      <c r="AJ1034" s="62">
        <f t="shared" si="282"/>
        <v>-0.12431998972196537</v>
      </c>
      <c r="AK1034" s="62">
        <f t="shared" si="283"/>
        <v>0.7938257743359056</v>
      </c>
      <c r="AL1034" s="62">
        <f t="shared" si="284"/>
        <v>0.006174225664094424</v>
      </c>
      <c r="AM1034" s="62">
        <f t="shared" si="289"/>
        <v>1.0992</v>
      </c>
      <c r="AN1034" s="62">
        <f t="shared" si="290"/>
        <v>1.099217340230107</v>
      </c>
      <c r="AO1034" s="62">
        <f t="shared" si="285"/>
        <v>0.799217340230107</v>
      </c>
      <c r="AP1034" s="62">
        <f t="shared" si="291"/>
        <v>0.0056169584527176</v>
      </c>
      <c r="AQ1034" s="62">
        <f t="shared" si="292"/>
        <v>0.004489146989079545</v>
      </c>
      <c r="AR1034" s="62">
        <f t="shared" si="293"/>
        <v>0.7992047325208962</v>
      </c>
      <c r="AS1034" s="139">
        <f t="shared" si="286"/>
        <v>0.49050000000000005</v>
      </c>
      <c r="AT1034" s="62">
        <f t="shared" si="294"/>
        <v>0.4949891469890796</v>
      </c>
      <c r="AU1034" s="62">
        <f t="shared" si="295"/>
        <v>-0.0027803627135991466</v>
      </c>
      <c r="AV1034" s="62">
        <f t="shared" si="296"/>
        <v>0.796424369807297</v>
      </c>
      <c r="AW1034" s="13">
        <f t="shared" si="288"/>
        <v>3.8067022451714454</v>
      </c>
      <c r="AX1034" s="98">
        <f t="shared" si="287"/>
        <v>1.6505586469625773</v>
      </c>
    </row>
    <row r="1035" spans="32:50" ht="12.75">
      <c r="AF1035" s="98"/>
      <c r="AG1035" s="94">
        <v>1000</v>
      </c>
      <c r="AH1035" s="62">
        <f t="shared" si="280"/>
        <v>-0.10000000000000009</v>
      </c>
      <c r="AI1035" s="62">
        <f t="shared" si="281"/>
        <v>1.1</v>
      </c>
      <c r="AJ1035" s="62">
        <f t="shared" si="282"/>
        <v>-0.1253278311680655</v>
      </c>
      <c r="AK1035" s="62">
        <f t="shared" si="283"/>
        <v>0.7937253933193772</v>
      </c>
      <c r="AL1035" s="62">
        <f t="shared" si="284"/>
        <v>0.006274606680622852</v>
      </c>
      <c r="AM1035" s="62">
        <f t="shared" si="289"/>
        <v>1.1</v>
      </c>
      <c r="AN1035" s="62">
        <f t="shared" si="290"/>
        <v>1.100017895622156</v>
      </c>
      <c r="AO1035" s="62">
        <f t="shared" si="285"/>
        <v>0.800017895622156</v>
      </c>
      <c r="AP1035" s="62">
        <f t="shared" si="291"/>
        <v>0.005704126025518516</v>
      </c>
      <c r="AQ1035" s="62">
        <f t="shared" si="292"/>
        <v>0.0045633781527249445</v>
      </c>
      <c r="AR1035" s="62">
        <f t="shared" si="293"/>
        <v>0.800004880544824</v>
      </c>
      <c r="AS1035" s="139">
        <f t="shared" si="286"/>
        <v>0.49050000000000005</v>
      </c>
      <c r="AT1035" s="62">
        <f t="shared" si="294"/>
        <v>0.495063378152725</v>
      </c>
      <c r="AU1035" s="62">
        <f t="shared" si="295"/>
        <v>-0.0028239345271716416</v>
      </c>
      <c r="AV1035" s="62">
        <f t="shared" si="296"/>
        <v>0.7971809460176523</v>
      </c>
      <c r="AW1035" s="13">
        <f t="shared" si="288"/>
        <v>3.8071247705457156</v>
      </c>
      <c r="AX1035" s="98">
        <f t="shared" si="287"/>
        <v>1.6503754633392145</v>
      </c>
    </row>
  </sheetData>
  <sheetProtection selectLockedCells="1" selectUnlockedCells="1"/>
  <mergeCells count="2">
    <mergeCell ref="I4:J6"/>
    <mergeCell ref="I7:J7"/>
  </mergeCells>
  <conditionalFormatting sqref="AK34:AV1035 AH35:AJ1035">
    <cfRule type="expression" priority="1" dxfId="0" stopIfTrue="1">
      <formula>AH34=$BF$40</formula>
    </cfRule>
  </conditionalFormatting>
  <conditionalFormatting sqref="P5:V5">
    <cfRule type="expression" priority="2" dxfId="1" stopIfTrue="1">
      <formula>$AZ$50&lt;&gt;$AC$38</formula>
    </cfRule>
  </conditionalFormatting>
  <printOptions/>
  <pageMargins left="0.75" right="0.75" top="1" bottom="1" header="0.5" footer="0.5"/>
  <pageSetup horizontalDpi="600" verticalDpi="600" orientation="landscape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B1:AU963"/>
  <sheetViews>
    <sheetView workbookViewId="0" topLeftCell="A1">
      <selection activeCell="AN51" sqref="AN51"/>
    </sheetView>
  </sheetViews>
  <sheetFormatPr defaultColWidth="9.140625" defaultRowHeight="12.75"/>
  <cols>
    <col min="1" max="1" width="1.421875" style="1" customWidth="1"/>
    <col min="2" max="2" width="9.140625" style="1" customWidth="1"/>
    <col min="3" max="3" width="14.421875" style="1" bestFit="1" customWidth="1"/>
    <col min="4" max="4" width="9.140625" style="1" customWidth="1"/>
    <col min="5" max="5" width="5.140625" style="1" bestFit="1" customWidth="1"/>
    <col min="6" max="7" width="5.8515625" style="1" bestFit="1" customWidth="1"/>
    <col min="8" max="8" width="3.28125" style="1" customWidth="1"/>
    <col min="9" max="9" width="5.8515625" style="1" bestFit="1" customWidth="1"/>
    <col min="10" max="10" width="6.421875" style="1" bestFit="1" customWidth="1"/>
    <col min="11" max="11" width="5.28125" style="1" bestFit="1" customWidth="1"/>
    <col min="12" max="12" width="2.57421875" style="1" customWidth="1"/>
    <col min="13" max="13" width="6.00390625" style="1" customWidth="1"/>
    <col min="14" max="27" width="9.140625" style="1" customWidth="1"/>
    <col min="28" max="28" width="47.57421875" style="1" bestFit="1" customWidth="1"/>
    <col min="29" max="29" width="9.8515625" style="1" bestFit="1" customWidth="1"/>
    <col min="30" max="30" width="21.00390625" style="1" bestFit="1" customWidth="1"/>
    <col min="31" max="31" width="11.140625" style="1" bestFit="1" customWidth="1"/>
    <col min="32" max="32" width="10.00390625" style="1" customWidth="1"/>
    <col min="33" max="33" width="24.28125" style="1" bestFit="1" customWidth="1"/>
    <col min="34" max="37" width="9.140625" style="1" customWidth="1"/>
    <col min="38" max="38" width="9.140625" style="9" customWidth="1"/>
    <col min="39" max="39" width="11.8515625" style="9" bestFit="1" customWidth="1"/>
    <col min="40" max="40" width="9.57421875" style="9" bestFit="1" customWidth="1"/>
    <col min="41" max="41" width="10.8515625" style="9" bestFit="1" customWidth="1"/>
    <col min="42" max="42" width="9.57421875" style="9" customWidth="1"/>
    <col min="43" max="43" width="9.57421875" style="9" bestFit="1" customWidth="1"/>
    <col min="44" max="44" width="9.57421875" style="9" customWidth="1"/>
    <col min="45" max="45" width="10.57421875" style="1" bestFit="1" customWidth="1"/>
    <col min="46" max="46" width="12.57421875" style="1" bestFit="1" customWidth="1"/>
    <col min="47" max="16384" width="9.140625" style="1" customWidth="1"/>
  </cols>
  <sheetData>
    <row r="1" spans="12:32" ht="12.75" customHeight="1" thickBot="1">
      <c r="L1" s="2"/>
      <c r="M1" s="2"/>
      <c r="AB1" s="29">
        <v>0</v>
      </c>
      <c r="AC1" s="30">
        <v>0</v>
      </c>
      <c r="AD1" s="30"/>
      <c r="AE1" s="30">
        <v>0</v>
      </c>
      <c r="AF1" s="31">
        <v>0</v>
      </c>
    </row>
    <row r="2" spans="5:13" ht="12.75" customHeight="1" thickTop="1">
      <c r="E2" s="2"/>
      <c r="F2" s="2"/>
      <c r="H2" s="21"/>
      <c r="I2" s="22"/>
      <c r="J2" s="22"/>
      <c r="K2" s="22"/>
      <c r="L2" s="22"/>
      <c r="M2" s="23"/>
    </row>
    <row r="3" spans="2:13" ht="15.75">
      <c r="B3" s="11" t="s">
        <v>23</v>
      </c>
      <c r="C3" s="12"/>
      <c r="D3" s="11"/>
      <c r="E3" s="2"/>
      <c r="F3" s="2"/>
      <c r="H3" s="24"/>
      <c r="I3" s="20"/>
      <c r="J3" s="20"/>
      <c r="K3" s="20"/>
      <c r="L3" s="20"/>
      <c r="M3" s="25"/>
    </row>
    <row r="4" spans="2:13" ht="7.5" customHeight="1">
      <c r="B4" s="10"/>
      <c r="C4" s="10"/>
      <c r="D4" s="10"/>
      <c r="E4" s="2"/>
      <c r="F4" s="2"/>
      <c r="H4" s="24"/>
      <c r="I4" s="167">
        <f>AB1*3600+AC1*60+AE1+AF1</f>
        <v>0</v>
      </c>
      <c r="J4" s="168"/>
      <c r="K4" s="20"/>
      <c r="L4" s="20"/>
      <c r="M4" s="25"/>
    </row>
    <row r="5" spans="2:13" ht="15.75">
      <c r="B5" s="11" t="s">
        <v>41</v>
      </c>
      <c r="D5" s="11"/>
      <c r="E5" s="2"/>
      <c r="F5" s="2"/>
      <c r="H5" s="24"/>
      <c r="I5" s="168"/>
      <c r="J5" s="168"/>
      <c r="K5" s="20"/>
      <c r="L5" s="20"/>
      <c r="M5" s="25"/>
    </row>
    <row r="6" spans="2:13" ht="7.5" customHeight="1">
      <c r="B6" s="10"/>
      <c r="C6" s="10"/>
      <c r="D6" s="10"/>
      <c r="E6" s="2"/>
      <c r="F6" s="2"/>
      <c r="H6" s="24"/>
      <c r="I6" s="168"/>
      <c r="J6" s="168"/>
      <c r="K6" s="20"/>
      <c r="L6" s="20"/>
      <c r="M6" s="25"/>
    </row>
    <row r="7" spans="2:13" ht="17.25" customHeight="1">
      <c r="B7" s="11" t="s">
        <v>3</v>
      </c>
      <c r="C7" s="44">
        <f>AE67/1000</f>
        <v>0.035</v>
      </c>
      <c r="D7" s="11" t="s">
        <v>22</v>
      </c>
      <c r="E7" s="2"/>
      <c r="F7" s="2"/>
      <c r="H7" s="24"/>
      <c r="I7" s="166" t="s">
        <v>31</v>
      </c>
      <c r="J7" s="166"/>
      <c r="K7" s="20"/>
      <c r="L7" s="20"/>
      <c r="M7" s="25"/>
    </row>
    <row r="8" spans="5:15" ht="17.25" thickBot="1">
      <c r="E8" s="2"/>
      <c r="F8" s="2"/>
      <c r="H8" s="26"/>
      <c r="I8" s="27"/>
      <c r="J8" s="27"/>
      <c r="K8" s="27"/>
      <c r="L8" s="27"/>
      <c r="M8" s="28"/>
      <c r="O8" s="33" t="s">
        <v>36</v>
      </c>
    </row>
    <row r="9" spans="2:13" ht="15.75" customHeight="1" thickTop="1">
      <c r="B9" s="10" t="s">
        <v>24</v>
      </c>
      <c r="C9" s="10"/>
      <c r="D9" s="10"/>
      <c r="L9" s="2"/>
      <c r="M9" s="2"/>
    </row>
    <row r="10" ht="15.75">
      <c r="B10" s="10"/>
    </row>
    <row r="27" ht="12.75">
      <c r="T27" s="32"/>
    </row>
    <row r="29" ht="12.75">
      <c r="T29" s="63"/>
    </row>
    <row r="30" ht="12.75"/>
    <row r="31" ht="12.75"/>
    <row r="32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5" spans="40:41" ht="12.75">
      <c r="AN45" s="9" t="s">
        <v>71</v>
      </c>
      <c r="AO45" s="3">
        <f>AC51</f>
        <v>0</v>
      </c>
    </row>
    <row r="46" ht="12.75">
      <c r="AN46" s="9" t="s">
        <v>83</v>
      </c>
    </row>
    <row r="48" spans="39:40" ht="12.75">
      <c r="AM48" s="9" t="s">
        <v>76</v>
      </c>
      <c r="AN48" s="9">
        <v>1</v>
      </c>
    </row>
    <row r="49" spans="39:40" ht="12.75">
      <c r="AM49" s="9" t="s">
        <v>74</v>
      </c>
      <c r="AN49" s="9">
        <f>AN48/1000</f>
        <v>0.001</v>
      </c>
    </row>
    <row r="50" spans="39:41" ht="12.75">
      <c r="AM50" s="9" t="s">
        <v>40</v>
      </c>
      <c r="AN50" s="9">
        <v>10</v>
      </c>
      <c r="AO50" s="9" t="s">
        <v>43</v>
      </c>
    </row>
    <row r="51" spans="28:47" ht="12.75">
      <c r="AB51" s="1" t="s">
        <v>71</v>
      </c>
      <c r="AC51" s="3">
        <f>I4</f>
        <v>0</v>
      </c>
      <c r="AD51" s="1" t="s">
        <v>72</v>
      </c>
      <c r="AN51" s="59" t="s">
        <v>85</v>
      </c>
      <c r="AO51" s="60"/>
      <c r="AP51" s="60"/>
      <c r="AQ51" s="60"/>
      <c r="AR51" s="61"/>
      <c r="AS51" s="9" t="s">
        <v>87</v>
      </c>
      <c r="AT51" s="1" t="s">
        <v>90</v>
      </c>
      <c r="AU51" s="1" t="s">
        <v>88</v>
      </c>
    </row>
    <row r="52" spans="28:47" ht="12.75">
      <c r="AB52" s="1" t="s">
        <v>42</v>
      </c>
      <c r="AC52" s="45">
        <v>1</v>
      </c>
      <c r="AD52" s="1" t="s">
        <v>43</v>
      </c>
      <c r="AL52" s="7" t="s">
        <v>19</v>
      </c>
      <c r="AM52" s="7" t="s">
        <v>75</v>
      </c>
      <c r="AN52" s="7" t="s">
        <v>77</v>
      </c>
      <c r="AO52" s="7" t="s">
        <v>73</v>
      </c>
      <c r="AP52" s="57" t="s">
        <v>79</v>
      </c>
      <c r="AQ52" s="7" t="s">
        <v>80</v>
      </c>
      <c r="AR52" s="1" t="s">
        <v>78</v>
      </c>
      <c r="AS52" s="7" t="s">
        <v>73</v>
      </c>
      <c r="AT52" s="1" t="s">
        <v>86</v>
      </c>
      <c r="AU52" s="1" t="s">
        <v>89</v>
      </c>
    </row>
    <row r="53" spans="28:47" ht="15.75">
      <c r="AB53" s="54" t="s">
        <v>67</v>
      </c>
      <c r="AC53" s="53">
        <f>-VLOOKUP($AE$53,$AL$53:$AT$765,7)</f>
        <v>-1.0043258033935905</v>
      </c>
      <c r="AD53" s="54"/>
      <c r="AE53" s="39">
        <v>1000</v>
      </c>
      <c r="AL53" s="9">
        <v>500</v>
      </c>
      <c r="AM53" s="5">
        <f aca="true" t="shared" si="0" ref="AM53:AM116">AL53*$AN$49</f>
        <v>0.5</v>
      </c>
      <c r="AN53" s="5">
        <f>IF(AM53&lt;$AE$80,($AC$67*$AC$64*($AE$80-AM53)/SQRT($AC$63^2-($AE$80-AM53)^2)),-($AC$67*$AC$64*($AE$80-AM53)/SQRT($AC$63^2-($AE$80-AM53)^2)))</f>
        <v>0.198233214926258</v>
      </c>
      <c r="AO53" s="5">
        <f aca="true" t="shared" si="1" ref="AO53:AO116">AN53/$AN$50</f>
        <v>0.0198233214926258</v>
      </c>
      <c r="AP53" s="5">
        <f>ATAN(AN53/($AC$67*$AC$64))</f>
        <v>0.5235987755982988</v>
      </c>
      <c r="AQ53" s="5">
        <f>$AC$63*SIN(AP53)</f>
        <v>0.39999999999999997</v>
      </c>
      <c r="AR53" s="13">
        <f aca="true" t="shared" si="2" ref="AR53:AR117">AO53+$AH$94+$AH$103+$AC$63*SIN(AP53)</f>
        <v>1.3198233214926258</v>
      </c>
      <c r="AS53" s="5">
        <f>($AH$125)/$AN$50</f>
        <v>0.0005</v>
      </c>
      <c r="AT53" s="5">
        <f>AM53+AS53</f>
        <v>0.5005</v>
      </c>
      <c r="AU53" s="62">
        <f>$AC$67*$AC$62^2*AM53</f>
        <v>0.0027722305444583166</v>
      </c>
    </row>
    <row r="54" spans="28:47" ht="15.75">
      <c r="AB54" s="1" t="s">
        <v>84</v>
      </c>
      <c r="AC54" s="53">
        <f>VLOOKUP($AE$53,$AL$53:$AT$765,6)</f>
        <v>0.09999999999999996</v>
      </c>
      <c r="AE54" s="40"/>
      <c r="AL54" s="9">
        <v>501</v>
      </c>
      <c r="AM54" s="5">
        <f t="shared" si="0"/>
        <v>0.501</v>
      </c>
      <c r="AN54" s="5">
        <f aca="true" t="shared" si="3" ref="AN54:AN117">IF(AM54&lt;$AE$80,($AC$67*$AC$64*($AE$80-AM54)/SQRT($AC$63^2-($AE$80-AM54)^2)),-($AC$67*$AC$64*($AE$80-AM54)/SQRT($AC$63^2-($AE$80-AM54)^2)))</f>
        <v>0.197573261683222</v>
      </c>
      <c r="AO54" s="5">
        <f t="shared" si="1"/>
        <v>0.019757326168322202</v>
      </c>
      <c r="AP54" s="5">
        <f aca="true" t="shared" si="4" ref="AP54:AP117">ATAN(AN54/($AC$67*$AC$64))</f>
        <v>0.5221560003309702</v>
      </c>
      <c r="AQ54" s="5">
        <f aca="true" t="shared" si="5" ref="AQ54:AQ117">$AC$63*SIN(AP54)</f>
        <v>0.3990000000000001</v>
      </c>
      <c r="AR54" s="13">
        <f t="shared" si="2"/>
        <v>1.3187573261683223</v>
      </c>
      <c r="AS54" s="5">
        <f aca="true" t="shared" si="6" ref="AS54:AS117">($AH$125)/$AN$50</f>
        <v>0.0005</v>
      </c>
      <c r="AT54" s="5">
        <f aca="true" t="shared" si="7" ref="AT54:AT117">AM54+AS54</f>
        <v>0.5015</v>
      </c>
      <c r="AU54" s="62">
        <f aca="true" t="shared" si="8" ref="AU54:AU118">$AC$67*$AC$62^2*AM54</f>
        <v>0.0027777750055472334</v>
      </c>
    </row>
    <row r="55" spans="28:47" ht="15.75">
      <c r="AB55" s="1" t="s">
        <v>68</v>
      </c>
      <c r="AC55" s="53">
        <f>VLOOKUP($AE$53,$AL$53:$AT$765,8)</f>
        <v>0.0005</v>
      </c>
      <c r="AE55" s="40" t="s">
        <v>70</v>
      </c>
      <c r="AL55" s="9">
        <v>502</v>
      </c>
      <c r="AM55" s="5">
        <f t="shared" si="0"/>
        <v>0.502</v>
      </c>
      <c r="AN55" s="5">
        <f t="shared" si="3"/>
        <v>0.1969149494239656</v>
      </c>
      <c r="AO55" s="5">
        <f t="shared" si="1"/>
        <v>0.01969149494239656</v>
      </c>
      <c r="AP55" s="5">
        <f t="shared" si="4"/>
        <v>0.5207144218830224</v>
      </c>
      <c r="AQ55" s="5">
        <f t="shared" si="5"/>
        <v>0.3980000000000001</v>
      </c>
      <c r="AR55" s="13">
        <f t="shared" si="2"/>
        <v>1.3176914949423968</v>
      </c>
      <c r="AS55" s="5">
        <f t="shared" si="6"/>
        <v>0.0005</v>
      </c>
      <c r="AT55" s="5">
        <f t="shared" si="7"/>
        <v>0.5025</v>
      </c>
      <c r="AU55" s="62">
        <f t="shared" si="8"/>
        <v>0.00278331946663615</v>
      </c>
    </row>
    <row r="56" spans="28:47" ht="15.75">
      <c r="AB56" s="1" t="s">
        <v>53</v>
      </c>
      <c r="AC56" s="58">
        <f>AC67*AC62^2*(AE80+AC54)</f>
        <v>0.005544461088916633</v>
      </c>
      <c r="AE56" s="40"/>
      <c r="AL56" s="9">
        <v>503</v>
      </c>
      <c r="AM56" s="5">
        <f t="shared" si="0"/>
        <v>0.503</v>
      </c>
      <c r="AN56" s="5">
        <f t="shared" si="3"/>
        <v>0.1962582672719142</v>
      </c>
      <c r="AO56" s="5">
        <f t="shared" si="1"/>
        <v>0.01962582672719142</v>
      </c>
      <c r="AP56" s="5">
        <f t="shared" si="4"/>
        <v>0.5192740342926191</v>
      </c>
      <c r="AQ56" s="5">
        <f t="shared" si="5"/>
        <v>0.39699999999999996</v>
      </c>
      <c r="AR56" s="13">
        <f t="shared" si="2"/>
        <v>1.3166258267271915</v>
      </c>
      <c r="AS56" s="5">
        <f t="shared" si="6"/>
        <v>0.0005</v>
      </c>
      <c r="AT56" s="5">
        <f t="shared" si="7"/>
        <v>0.5035</v>
      </c>
      <c r="AU56" s="62">
        <f t="shared" si="8"/>
        <v>0.0027888639277250664</v>
      </c>
    </row>
    <row r="57" spans="28:47" ht="15.75">
      <c r="AB57" s="1" t="s">
        <v>81</v>
      </c>
      <c r="AC57" s="53">
        <f>VLOOKUP($AE$53,$AL$53:$AT$765,3)</f>
        <v>0.04325803393590605</v>
      </c>
      <c r="AE57" s="40"/>
      <c r="AL57" s="9">
        <v>504</v>
      </c>
      <c r="AM57" s="5">
        <f t="shared" si="0"/>
        <v>0.504</v>
      </c>
      <c r="AN57" s="5">
        <f t="shared" si="3"/>
        <v>0.19560320444023319</v>
      </c>
      <c r="AO57" s="5">
        <f t="shared" si="1"/>
        <v>0.019560320444023317</v>
      </c>
      <c r="AP57" s="5">
        <f t="shared" si="4"/>
        <v>0.5178348316323791</v>
      </c>
      <c r="AQ57" s="5">
        <f t="shared" si="5"/>
        <v>0.39599999999999996</v>
      </c>
      <c r="AR57" s="13">
        <f t="shared" si="2"/>
        <v>1.3155603204440234</v>
      </c>
      <c r="AS57" s="5">
        <f t="shared" si="6"/>
        <v>0.0005</v>
      </c>
      <c r="AT57" s="5">
        <f t="shared" si="7"/>
        <v>0.5045</v>
      </c>
      <c r="AU57" s="62">
        <f t="shared" si="8"/>
        <v>0.002794408388813983</v>
      </c>
    </row>
    <row r="58" spans="28:47" ht="15.75">
      <c r="AB58" s="46" t="s">
        <v>82</v>
      </c>
      <c r="AC58" s="53">
        <f>VLOOKUP($AE$53,$AL$53:$AT$765,3)</f>
        <v>0.04325803393590605</v>
      </c>
      <c r="AE58" s="40"/>
      <c r="AL58" s="9">
        <v>505</v>
      </c>
      <c r="AM58" s="5">
        <f t="shared" si="0"/>
        <v>0.505</v>
      </c>
      <c r="AN58" s="5">
        <f t="shared" si="3"/>
        <v>0.1949497502308294</v>
      </c>
      <c r="AO58" s="5">
        <f t="shared" si="1"/>
        <v>0.01949497502308294</v>
      </c>
      <c r="AP58" s="5">
        <f t="shared" si="4"/>
        <v>0.5163968080090668</v>
      </c>
      <c r="AQ58" s="5">
        <f t="shared" si="5"/>
        <v>0.39499999999999996</v>
      </c>
      <c r="AR58" s="13">
        <f t="shared" si="2"/>
        <v>1.314494975023083</v>
      </c>
      <c r="AS58" s="5">
        <f t="shared" si="6"/>
        <v>0.0005</v>
      </c>
      <c r="AT58" s="5">
        <f t="shared" si="7"/>
        <v>0.5055</v>
      </c>
      <c r="AU58" s="62">
        <f t="shared" si="8"/>
        <v>0.0027999528499029</v>
      </c>
    </row>
    <row r="59" spans="28:47" ht="15.75">
      <c r="AB59" s="48" t="s">
        <v>91</v>
      </c>
      <c r="AC59" s="58">
        <f>2*PI()*SQRT((AC67*AE80)/(AH124/200))</f>
        <v>15.770669957470162</v>
      </c>
      <c r="AE59" s="40"/>
      <c r="AL59" s="9">
        <v>506</v>
      </c>
      <c r="AM59" s="5">
        <f t="shared" si="0"/>
        <v>0.506</v>
      </c>
      <c r="AN59" s="5">
        <f t="shared" si="3"/>
        <v>0.1942978940333668</v>
      </c>
      <c r="AO59" s="5">
        <f t="shared" si="1"/>
        <v>0.01942978940333668</v>
      </c>
      <c r="AP59" s="5">
        <f t="shared" si="4"/>
        <v>0.514959957563288</v>
      </c>
      <c r="AQ59" s="5">
        <f t="shared" si="5"/>
        <v>0.3940000000000001</v>
      </c>
      <c r="AR59" s="13">
        <f t="shared" si="2"/>
        <v>1.3134297894033369</v>
      </c>
      <c r="AS59" s="5">
        <f t="shared" si="6"/>
        <v>0.0005</v>
      </c>
      <c r="AT59" s="5">
        <f t="shared" si="7"/>
        <v>0.5065</v>
      </c>
      <c r="AU59" s="62">
        <f t="shared" si="8"/>
        <v>0.0028054973109918166</v>
      </c>
    </row>
    <row r="60" spans="28:47" ht="15.75">
      <c r="AB60" s="47"/>
      <c r="AC60" s="43"/>
      <c r="AE60" s="40"/>
      <c r="AL60" s="9">
        <v>507</v>
      </c>
      <c r="AM60" s="5">
        <f t="shared" si="0"/>
        <v>0.507</v>
      </c>
      <c r="AN60" s="5">
        <f t="shared" si="3"/>
        <v>0.1936476253242948</v>
      </c>
      <c r="AO60" s="5">
        <f t="shared" si="1"/>
        <v>0.01936476253242948</v>
      </c>
      <c r="AP60" s="5">
        <f t="shared" si="4"/>
        <v>0.5135242744691866</v>
      </c>
      <c r="AQ60" s="5">
        <f t="shared" si="5"/>
        <v>0.39299999999999996</v>
      </c>
      <c r="AR60" s="13">
        <f t="shared" si="2"/>
        <v>1.3123647625324295</v>
      </c>
      <c r="AS60" s="5">
        <f t="shared" si="6"/>
        <v>0.0005</v>
      </c>
      <c r="AT60" s="5">
        <f t="shared" si="7"/>
        <v>0.5075</v>
      </c>
      <c r="AU60" s="62">
        <f t="shared" si="8"/>
        <v>0.002811041772080733</v>
      </c>
    </row>
    <row r="61" spans="28:47" ht="12.75">
      <c r="AB61" s="39" t="s">
        <v>0</v>
      </c>
      <c r="AC61" s="35">
        <f>AE61/1000*AC59</f>
        <v>15.78644062742763</v>
      </c>
      <c r="AD61" s="39"/>
      <c r="AE61" s="39">
        <v>1001</v>
      </c>
      <c r="AL61" s="9">
        <v>508</v>
      </c>
      <c r="AM61" s="9">
        <f t="shared" si="0"/>
        <v>0.508</v>
      </c>
      <c r="AN61" s="5">
        <f t="shared" si="3"/>
        <v>0.19299893366588988</v>
      </c>
      <c r="AO61" s="5">
        <f t="shared" si="1"/>
        <v>0.019299893366588987</v>
      </c>
      <c r="AP61" s="5">
        <f t="shared" si="4"/>
        <v>0.5120897529341478</v>
      </c>
      <c r="AQ61" s="5">
        <f t="shared" si="5"/>
        <v>0.39200000000000007</v>
      </c>
      <c r="AR61" s="13">
        <f t="shared" si="2"/>
        <v>1.3112998933665891</v>
      </c>
      <c r="AS61" s="5">
        <f t="shared" si="6"/>
        <v>0.0005</v>
      </c>
      <c r="AT61" s="5">
        <f t="shared" si="7"/>
        <v>0.5085</v>
      </c>
      <c r="AU61" s="62">
        <f t="shared" si="8"/>
        <v>0.0028165862331696497</v>
      </c>
    </row>
    <row r="62" spans="28:47" ht="12.75">
      <c r="AB62" s="1" t="s">
        <v>1</v>
      </c>
      <c r="AC62" s="5">
        <f>2*PI()/AC61</f>
        <v>0.39801152491987796</v>
      </c>
      <c r="AL62" s="9">
        <v>509</v>
      </c>
      <c r="AM62" s="9">
        <f t="shared" si="0"/>
        <v>0.509</v>
      </c>
      <c r="AN62" s="5">
        <f t="shared" si="3"/>
        <v>0.19235180870530957</v>
      </c>
      <c r="AO62" s="5">
        <f t="shared" si="1"/>
        <v>0.019235180870530957</v>
      </c>
      <c r="AP62" s="5">
        <f t="shared" si="4"/>
        <v>0.510656387198501</v>
      </c>
      <c r="AQ62" s="5">
        <f t="shared" si="5"/>
        <v>0.391</v>
      </c>
      <c r="AR62" s="13">
        <f t="shared" si="2"/>
        <v>1.310235180870531</v>
      </c>
      <c r="AS62" s="5">
        <f t="shared" si="6"/>
        <v>0.0005</v>
      </c>
      <c r="AT62" s="5">
        <f t="shared" si="7"/>
        <v>0.5095</v>
      </c>
      <c r="AU62" s="62">
        <f t="shared" si="8"/>
        <v>0.0028221306942585664</v>
      </c>
    </row>
    <row r="63" spans="28:47" ht="12.75">
      <c r="AB63" s="1" t="s">
        <v>2</v>
      </c>
      <c r="AC63" s="38">
        <v>0.8</v>
      </c>
      <c r="AE63" s="19"/>
      <c r="AL63" s="9">
        <v>510</v>
      </c>
      <c r="AM63" s="9">
        <f t="shared" si="0"/>
        <v>0.51</v>
      </c>
      <c r="AN63" s="5">
        <f t="shared" si="3"/>
        <v>0.19170624017365945</v>
      </c>
      <c r="AO63" s="5">
        <f t="shared" si="1"/>
        <v>0.019170624017365946</v>
      </c>
      <c r="AP63" s="5">
        <f t="shared" si="4"/>
        <v>0.5092241715352288</v>
      </c>
      <c r="AQ63" s="5">
        <f t="shared" si="5"/>
        <v>0.38999999999999996</v>
      </c>
      <c r="AR63" s="13">
        <f t="shared" si="2"/>
        <v>1.309170624017366</v>
      </c>
      <c r="AS63" s="5">
        <f t="shared" si="6"/>
        <v>0.0005</v>
      </c>
      <c r="AT63" s="5">
        <f t="shared" si="7"/>
        <v>0.5105</v>
      </c>
      <c r="AU63" s="62">
        <f t="shared" si="8"/>
        <v>0.002827675155347483</v>
      </c>
    </row>
    <row r="64" spans="28:47" ht="12.75">
      <c r="AB64" s="1" t="s">
        <v>7</v>
      </c>
      <c r="AC64" s="5">
        <v>9.81</v>
      </c>
      <c r="AL64" s="9">
        <v>511</v>
      </c>
      <c r="AM64" s="9">
        <f t="shared" si="0"/>
        <v>0.511</v>
      </c>
      <c r="AN64" s="5">
        <f t="shared" si="3"/>
        <v>0.19106221788507224</v>
      </c>
      <c r="AO64" s="5">
        <f t="shared" si="1"/>
        <v>0.019106221788507224</v>
      </c>
      <c r="AP64" s="5">
        <f t="shared" si="4"/>
        <v>0.5077931002496778</v>
      </c>
      <c r="AQ64" s="5">
        <f t="shared" si="5"/>
        <v>0.38899999999999996</v>
      </c>
      <c r="AR64" s="13">
        <f t="shared" si="2"/>
        <v>1.3081062217885073</v>
      </c>
      <c r="AS64" s="5">
        <f t="shared" si="6"/>
        <v>0.0005</v>
      </c>
      <c r="AT64" s="5">
        <f t="shared" si="7"/>
        <v>0.5115</v>
      </c>
      <c r="AU64" s="62">
        <f t="shared" si="8"/>
        <v>0.0028332196164364</v>
      </c>
    </row>
    <row r="65" spans="28:47" ht="15.75">
      <c r="AB65" s="1" t="s">
        <v>6</v>
      </c>
      <c r="AC65" s="53">
        <f>VLOOKUP($AE$53,$AL$53:$AS$765,2)</f>
        <v>1</v>
      </c>
      <c r="AL65" s="9">
        <v>512</v>
      </c>
      <c r="AM65" s="9">
        <f t="shared" si="0"/>
        <v>0.512</v>
      </c>
      <c r="AN65" s="5">
        <f t="shared" si="3"/>
        <v>0.19041973173579893</v>
      </c>
      <c r="AO65" s="5">
        <f t="shared" si="1"/>
        <v>0.019041973173579894</v>
      </c>
      <c r="AP65" s="5">
        <f t="shared" si="4"/>
        <v>0.5063631676792726</v>
      </c>
      <c r="AQ65" s="5">
        <f t="shared" si="5"/>
        <v>0.38799999999999996</v>
      </c>
      <c r="AR65" s="13">
        <f t="shared" si="2"/>
        <v>1.3070419731735798</v>
      </c>
      <c r="AS65" s="5">
        <f t="shared" si="6"/>
        <v>0.0005</v>
      </c>
      <c r="AT65" s="5">
        <f t="shared" si="7"/>
        <v>0.5125</v>
      </c>
      <c r="AU65" s="62">
        <f t="shared" si="8"/>
        <v>0.002838764077525316</v>
      </c>
    </row>
    <row r="66" spans="28:47" ht="12.75">
      <c r="AB66" s="1" t="s">
        <v>13</v>
      </c>
      <c r="AC66" s="5">
        <f>AC63</f>
        <v>0.8</v>
      </c>
      <c r="AL66" s="9">
        <v>513</v>
      </c>
      <c r="AM66" s="9">
        <f t="shared" si="0"/>
        <v>0.513</v>
      </c>
      <c r="AN66" s="5">
        <f t="shared" si="3"/>
        <v>0.18977877170331234</v>
      </c>
      <c r="AO66" s="5">
        <f t="shared" si="1"/>
        <v>0.018977877170331232</v>
      </c>
      <c r="AP66" s="5">
        <f t="shared" si="4"/>
        <v>0.504934368193233</v>
      </c>
      <c r="AQ66" s="5">
        <f t="shared" si="5"/>
        <v>0.387</v>
      </c>
      <c r="AR66" s="13">
        <f t="shared" si="2"/>
        <v>1.3059778771703312</v>
      </c>
      <c r="AS66" s="5">
        <f t="shared" si="6"/>
        <v>0.0005</v>
      </c>
      <c r="AT66" s="5">
        <f t="shared" si="7"/>
        <v>0.5135</v>
      </c>
      <c r="AU66" s="62">
        <f t="shared" si="8"/>
        <v>0.002844308538614233</v>
      </c>
    </row>
    <row r="67" spans="28:47" ht="12.75">
      <c r="AB67" s="1" t="s">
        <v>3</v>
      </c>
      <c r="AC67" s="5">
        <f>AE67/1000</f>
        <v>0.035</v>
      </c>
      <c r="AD67" s="1" t="s">
        <v>33</v>
      </c>
      <c r="AE67" s="19">
        <v>35</v>
      </c>
      <c r="AL67" s="9">
        <v>514</v>
      </c>
      <c r="AM67" s="9">
        <f t="shared" si="0"/>
        <v>0.514</v>
      </c>
      <c r="AN67" s="5">
        <f t="shared" si="3"/>
        <v>0.18913932784542198</v>
      </c>
      <c r="AO67" s="5">
        <f t="shared" si="1"/>
        <v>0.018913932784542196</v>
      </c>
      <c r="AP67" s="5">
        <f t="shared" si="4"/>
        <v>0.5035066961922948</v>
      </c>
      <c r="AQ67" s="5">
        <f t="shared" si="5"/>
        <v>0.3859999999999999</v>
      </c>
      <c r="AR67" s="13">
        <f t="shared" si="2"/>
        <v>1.304913932784542</v>
      </c>
      <c r="AS67" s="5">
        <f t="shared" si="6"/>
        <v>0.0005</v>
      </c>
      <c r="AT67" s="5">
        <f t="shared" si="7"/>
        <v>0.5145</v>
      </c>
      <c r="AU67" s="62">
        <f t="shared" si="8"/>
        <v>0.0028498529997031496</v>
      </c>
    </row>
    <row r="68" spans="28:47" ht="12.75">
      <c r="AB68" s="6" t="s">
        <v>5</v>
      </c>
      <c r="AC68" s="5">
        <f>ATAN((AC65-AE80)/SQRT(AC53^2-(AC65-AE80)^2))*180/PI()</f>
        <v>5.714368417039597</v>
      </c>
      <c r="AD68" s="1" t="s">
        <v>14</v>
      </c>
      <c r="AL68" s="9">
        <v>515</v>
      </c>
      <c r="AM68" s="9">
        <f t="shared" si="0"/>
        <v>0.515</v>
      </c>
      <c r="AN68" s="5">
        <f t="shared" si="3"/>
        <v>0.1885013902994009</v>
      </c>
      <c r="AO68" s="5">
        <f t="shared" si="1"/>
        <v>0.01885013902994009</v>
      </c>
      <c r="AP68" s="5">
        <f t="shared" si="4"/>
        <v>0.5020801461084331</v>
      </c>
      <c r="AQ68" s="5">
        <f t="shared" si="5"/>
        <v>0.38499999999999995</v>
      </c>
      <c r="AR68" s="13">
        <f t="shared" si="2"/>
        <v>1.3038501390299402</v>
      </c>
      <c r="AS68" s="5">
        <f t="shared" si="6"/>
        <v>0.0005</v>
      </c>
      <c r="AT68" s="5">
        <f t="shared" si="7"/>
        <v>0.5155</v>
      </c>
      <c r="AU68" s="62">
        <f t="shared" si="8"/>
        <v>0.0028553974607920664</v>
      </c>
    </row>
    <row r="69" spans="28:47" ht="13.5" thickBot="1">
      <c r="AB69" s="1" t="s">
        <v>62</v>
      </c>
      <c r="AC69" s="56">
        <f>AC62*I4/PI()*180</f>
        <v>0</v>
      </c>
      <c r="AD69" s="1" t="s">
        <v>14</v>
      </c>
      <c r="AL69" s="9">
        <v>516</v>
      </c>
      <c r="AM69" s="9">
        <f t="shared" si="0"/>
        <v>0.516</v>
      </c>
      <c r="AN69" s="5">
        <f t="shared" si="3"/>
        <v>0.18786494928112368</v>
      </c>
      <c r="AO69" s="5">
        <f t="shared" si="1"/>
        <v>0.01878649492811237</v>
      </c>
      <c r="AP69" s="5">
        <f t="shared" si="4"/>
        <v>0.5006547124045881</v>
      </c>
      <c r="AQ69" s="5">
        <f t="shared" si="5"/>
        <v>0.384</v>
      </c>
      <c r="AR69" s="13">
        <f t="shared" si="2"/>
        <v>1.3027864949281125</v>
      </c>
      <c r="AS69" s="5">
        <f t="shared" si="6"/>
        <v>0.0005</v>
      </c>
      <c r="AT69" s="5">
        <f t="shared" si="7"/>
        <v>0.5165</v>
      </c>
      <c r="AU69" s="62">
        <f t="shared" si="8"/>
        <v>0.0028609419218809827</v>
      </c>
    </row>
    <row r="70" spans="28:47" ht="12.75">
      <c r="AB70" s="49" t="s">
        <v>57</v>
      </c>
      <c r="AC70" s="50">
        <f>COS(AC62*I4)</f>
        <v>1</v>
      </c>
      <c r="AL70" s="9">
        <v>517</v>
      </c>
      <c r="AM70" s="9">
        <f t="shared" si="0"/>
        <v>0.517</v>
      </c>
      <c r="AN70" s="5">
        <f t="shared" si="3"/>
        <v>0.18722999508421573</v>
      </c>
      <c r="AO70" s="5">
        <f t="shared" si="1"/>
        <v>0.018722999508421573</v>
      </c>
      <c r="AP70" s="5">
        <f t="shared" si="4"/>
        <v>0.4992303895743948</v>
      </c>
      <c r="AQ70" s="5">
        <f t="shared" si="5"/>
        <v>0.3829999999999999</v>
      </c>
      <c r="AR70" s="13">
        <f t="shared" si="2"/>
        <v>1.3017229995084216</v>
      </c>
      <c r="AS70" s="5">
        <f t="shared" si="6"/>
        <v>0.0005</v>
      </c>
      <c r="AT70" s="5">
        <f t="shared" si="7"/>
        <v>0.5175</v>
      </c>
      <c r="AU70" s="62">
        <f t="shared" si="8"/>
        <v>0.0028664863829698994</v>
      </c>
    </row>
    <row r="71" spans="28:47" ht="13.5" thickBot="1">
      <c r="AB71" s="51" t="s">
        <v>58</v>
      </c>
      <c r="AC71" s="52">
        <f>SIN(AC62*I4)</f>
        <v>0</v>
      </c>
      <c r="AL71" s="9">
        <v>518</v>
      </c>
      <c r="AM71" s="9">
        <f t="shared" si="0"/>
        <v>0.518</v>
      </c>
      <c r="AN71" s="5">
        <f t="shared" si="3"/>
        <v>0.18659651807921396</v>
      </c>
      <c r="AO71" s="5">
        <f t="shared" si="1"/>
        <v>0.018659651807921396</v>
      </c>
      <c r="AP71" s="5">
        <f t="shared" si="4"/>
        <v>0.49780717214191555</v>
      </c>
      <c r="AQ71" s="5">
        <f t="shared" si="5"/>
        <v>0.38199999999999995</v>
      </c>
      <c r="AR71" s="13">
        <f t="shared" si="2"/>
        <v>1.3006596518079214</v>
      </c>
      <c r="AS71" s="5">
        <f t="shared" si="6"/>
        <v>0.0005</v>
      </c>
      <c r="AT71" s="5">
        <f t="shared" si="7"/>
        <v>0.5185</v>
      </c>
      <c r="AU71" s="62">
        <f t="shared" si="8"/>
        <v>0.002872030844058816</v>
      </c>
    </row>
    <row r="72" spans="28:47" ht="12.75">
      <c r="AB72" s="1" t="s">
        <v>4</v>
      </c>
      <c r="AC72" s="3">
        <f>C7*AC62^2*AC65</f>
        <v>0.005544461088916633</v>
      </c>
      <c r="AD72" s="1" t="s">
        <v>15</v>
      </c>
      <c r="AL72" s="9">
        <v>519</v>
      </c>
      <c r="AM72" s="9">
        <f t="shared" si="0"/>
        <v>0.519</v>
      </c>
      <c r="AN72" s="5">
        <f t="shared" si="3"/>
        <v>0.18596450871273787</v>
      </c>
      <c r="AO72" s="5">
        <f t="shared" si="1"/>
        <v>0.018596450871273786</v>
      </c>
      <c r="AP72" s="5">
        <f t="shared" si="4"/>
        <v>0.4963850546613743</v>
      </c>
      <c r="AQ72" s="5">
        <f t="shared" si="5"/>
        <v>0.381</v>
      </c>
      <c r="AR72" s="13">
        <f t="shared" si="2"/>
        <v>1.2995964508712738</v>
      </c>
      <c r="AS72" s="5">
        <f t="shared" si="6"/>
        <v>0.0005</v>
      </c>
      <c r="AT72" s="5">
        <f t="shared" si="7"/>
        <v>0.5195</v>
      </c>
      <c r="AU72" s="62">
        <f t="shared" si="8"/>
        <v>0.002877575305147733</v>
      </c>
    </row>
    <row r="73" spans="28:47" ht="12.75">
      <c r="AB73" s="1" t="s">
        <v>8</v>
      </c>
      <c r="AC73" s="7">
        <v>1</v>
      </c>
      <c r="AL73" s="9">
        <v>520</v>
      </c>
      <c r="AM73" s="9">
        <f t="shared" si="0"/>
        <v>0.52</v>
      </c>
      <c r="AN73" s="5">
        <f t="shared" si="3"/>
        <v>0.18533395750667156</v>
      </c>
      <c r="AO73" s="5">
        <f t="shared" si="1"/>
        <v>0.018533395750667155</v>
      </c>
      <c r="AP73" s="5">
        <f t="shared" si="4"/>
        <v>0.49496403171689457</v>
      </c>
      <c r="AQ73" s="5">
        <f t="shared" si="5"/>
        <v>0.38</v>
      </c>
      <c r="AR73" s="13">
        <f t="shared" si="2"/>
        <v>1.2985333957506673</v>
      </c>
      <c r="AS73" s="5">
        <f t="shared" si="6"/>
        <v>0.0005</v>
      </c>
      <c r="AT73" s="5">
        <f t="shared" si="7"/>
        <v>0.5205</v>
      </c>
      <c r="AU73" s="62">
        <f t="shared" si="8"/>
        <v>0.0028831197662366496</v>
      </c>
    </row>
    <row r="74" spans="28:47" ht="12.75">
      <c r="AB74" s="1" t="s">
        <v>40</v>
      </c>
      <c r="AC74" s="7">
        <v>0</v>
      </c>
      <c r="AD74" s="1" t="s">
        <v>39</v>
      </c>
      <c r="AL74" s="9">
        <v>521</v>
      </c>
      <c r="AM74" s="9">
        <f t="shared" si="0"/>
        <v>0.521</v>
      </c>
      <c r="AN74" s="5">
        <f t="shared" si="3"/>
        <v>0.18470485505735676</v>
      </c>
      <c r="AO74" s="5">
        <f t="shared" si="1"/>
        <v>0.018470485505735677</v>
      </c>
      <c r="AP74" s="5">
        <f t="shared" si="4"/>
        <v>0.49354409792224097</v>
      </c>
      <c r="AQ74" s="5">
        <f t="shared" si="5"/>
        <v>0.379</v>
      </c>
      <c r="AR74" s="13">
        <f t="shared" si="2"/>
        <v>1.2974704855057357</v>
      </c>
      <c r="AS74" s="5">
        <f t="shared" si="6"/>
        <v>0.0005</v>
      </c>
      <c r="AT74" s="5">
        <f t="shared" si="7"/>
        <v>0.5215</v>
      </c>
      <c r="AU74" s="62">
        <f t="shared" si="8"/>
        <v>0.002888664227325566</v>
      </c>
    </row>
    <row r="75" spans="33:47" ht="12.75">
      <c r="AG75" s="8" t="s">
        <v>48</v>
      </c>
      <c r="AL75" s="9">
        <v>522</v>
      </c>
      <c r="AM75" s="9">
        <f t="shared" si="0"/>
        <v>0.522</v>
      </c>
      <c r="AN75" s="5">
        <f t="shared" si="3"/>
        <v>0.1840771920347954</v>
      </c>
      <c r="AO75" s="5">
        <f t="shared" si="1"/>
        <v>0.018407719203479538</v>
      </c>
      <c r="AP75" s="5">
        <f t="shared" si="4"/>
        <v>0.4921252479205615</v>
      </c>
      <c r="AQ75" s="5">
        <f t="shared" si="5"/>
        <v>0.378</v>
      </c>
      <c r="AR75" s="13">
        <f t="shared" si="2"/>
        <v>1.2964077192034797</v>
      </c>
      <c r="AS75" s="5">
        <f t="shared" si="6"/>
        <v>0.0005</v>
      </c>
      <c r="AT75" s="5">
        <f t="shared" si="7"/>
        <v>0.5225</v>
      </c>
      <c r="AU75" s="62">
        <f t="shared" si="8"/>
        <v>0.0028942086884144826</v>
      </c>
    </row>
    <row r="76" spans="28:47" ht="12.75">
      <c r="AB76" s="8" t="s">
        <v>32</v>
      </c>
      <c r="AG76" s="1" t="s">
        <v>60</v>
      </c>
      <c r="AH76" s="9">
        <f>IF(I4=0,1,-1)</f>
        <v>1</v>
      </c>
      <c r="AL76" s="9">
        <v>523</v>
      </c>
      <c r="AM76" s="9">
        <f t="shared" si="0"/>
        <v>0.523</v>
      </c>
      <c r="AN76" s="5">
        <f t="shared" si="3"/>
        <v>0.18345095918186305</v>
      </c>
      <c r="AO76" s="5">
        <f t="shared" si="1"/>
        <v>0.018345095918186304</v>
      </c>
      <c r="AP76" s="5">
        <f t="shared" si="4"/>
        <v>0.4907074763841342</v>
      </c>
      <c r="AQ76" s="5">
        <f t="shared" si="5"/>
        <v>0.377</v>
      </c>
      <c r="AR76" s="13">
        <f t="shared" si="2"/>
        <v>1.2953450959181863</v>
      </c>
      <c r="AS76" s="5">
        <f t="shared" si="6"/>
        <v>0.0005</v>
      </c>
      <c r="AT76" s="5">
        <f t="shared" si="7"/>
        <v>0.5235</v>
      </c>
      <c r="AU76" s="62">
        <f t="shared" si="8"/>
        <v>0.0028997531495033994</v>
      </c>
    </row>
    <row r="77" spans="28:47" ht="12.75">
      <c r="AB77" s="1" t="s">
        <v>10</v>
      </c>
      <c r="AC77" s="1" t="s">
        <v>11</v>
      </c>
      <c r="AG77" s="1" t="s">
        <v>10</v>
      </c>
      <c r="AH77" s="1" t="s">
        <v>11</v>
      </c>
      <c r="AL77" s="9">
        <v>524</v>
      </c>
      <c r="AM77" s="9">
        <f t="shared" si="0"/>
        <v>0.524</v>
      </c>
      <c r="AN77" s="5">
        <f t="shared" si="3"/>
        <v>0.18282614731353233</v>
      </c>
      <c r="AO77" s="5">
        <f t="shared" si="1"/>
        <v>0.018282614731353234</v>
      </c>
      <c r="AP77" s="5">
        <f t="shared" si="4"/>
        <v>0.4892907780141156</v>
      </c>
      <c r="AQ77" s="5">
        <f t="shared" si="5"/>
        <v>0.3759999999999999</v>
      </c>
      <c r="AR77" s="13">
        <f t="shared" si="2"/>
        <v>1.294282614731353</v>
      </c>
      <c r="AS77" s="5">
        <f t="shared" si="6"/>
        <v>0.0005</v>
      </c>
      <c r="AT77" s="5">
        <f t="shared" si="7"/>
        <v>0.5245</v>
      </c>
      <c r="AU77" s="62">
        <f t="shared" si="8"/>
        <v>0.002905297610592316</v>
      </c>
    </row>
    <row r="78" spans="28:47" ht="15.75">
      <c r="AB78" s="53">
        <f>IF(I4=0,VLOOKUP($AE$53,$AL$53:$AT$765,9)*AC70,(AE80+((AH124/200)-AC67*AC62^2*AE80)/(AC67*AC62^2-AC52))*AC70)</f>
        <v>1.0005</v>
      </c>
      <c r="AC78" s="35">
        <f>AC74*AC65*SIN(AC62*I4)-AC66</f>
        <v>-0.8</v>
      </c>
      <c r="AG78" s="13">
        <f>AH76*AC53*COS(AC62*I4)</f>
        <v>-1.0043258033935905</v>
      </c>
      <c r="AH78" s="5">
        <f>AH87</f>
        <v>-0.775</v>
      </c>
      <c r="AL78" s="9">
        <v>525</v>
      </c>
      <c r="AM78" s="9">
        <f t="shared" si="0"/>
        <v>0.525</v>
      </c>
      <c r="AN78" s="5">
        <f t="shared" si="3"/>
        <v>0.18220274731610642</v>
      </c>
      <c r="AO78" s="5">
        <f t="shared" si="1"/>
        <v>0.01822027473161064</v>
      </c>
      <c r="AP78" s="5">
        <f t="shared" si="4"/>
        <v>0.4878751475402929</v>
      </c>
      <c r="AQ78" s="5">
        <f t="shared" si="5"/>
        <v>0.375</v>
      </c>
      <c r="AR78" s="13">
        <f t="shared" si="2"/>
        <v>1.2932202747316106</v>
      </c>
      <c r="AS78" s="5">
        <f t="shared" si="6"/>
        <v>0.0005</v>
      </c>
      <c r="AT78" s="5">
        <f t="shared" si="7"/>
        <v>0.5255</v>
      </c>
      <c r="AU78" s="62">
        <f t="shared" si="8"/>
        <v>0.0029108420716812324</v>
      </c>
    </row>
    <row r="79" spans="28:47" ht="12.75">
      <c r="AB79" s="9"/>
      <c r="AC79" s="9"/>
      <c r="AG79" s="13">
        <f>AG78</f>
        <v>-1.0043258033935905</v>
      </c>
      <c r="AH79" s="5">
        <f>AH88</f>
        <v>-0.8250000000000001</v>
      </c>
      <c r="AL79" s="9">
        <v>526</v>
      </c>
      <c r="AM79" s="9">
        <f t="shared" si="0"/>
        <v>0.526</v>
      </c>
      <c r="AN79" s="5">
        <f t="shared" si="3"/>
        <v>0.1815807501464616</v>
      </c>
      <c r="AO79" s="5">
        <f t="shared" si="1"/>
        <v>0.018158075014646162</v>
      </c>
      <c r="AP79" s="5">
        <f t="shared" si="4"/>
        <v>0.4864605797208367</v>
      </c>
      <c r="AQ79" s="5">
        <f t="shared" si="5"/>
        <v>0.37400000000000005</v>
      </c>
      <c r="AR79" s="13">
        <f t="shared" si="2"/>
        <v>1.2921580750146462</v>
      </c>
      <c r="AS79" s="5">
        <f t="shared" si="6"/>
        <v>0.0005</v>
      </c>
      <c r="AT79" s="5">
        <f t="shared" si="7"/>
        <v>0.5265</v>
      </c>
      <c r="AU79" s="62">
        <f t="shared" si="8"/>
        <v>0.002916386532770149</v>
      </c>
    </row>
    <row r="80" spans="28:47" ht="12.75">
      <c r="AB80" s="7" t="s">
        <v>12</v>
      </c>
      <c r="AC80" s="9"/>
      <c r="AD80" s="8" t="s">
        <v>30</v>
      </c>
      <c r="AE80" s="38">
        <v>0.9</v>
      </c>
      <c r="AG80" s="8" t="s">
        <v>34</v>
      </c>
      <c r="AL80" s="9">
        <v>527</v>
      </c>
      <c r="AM80" s="9">
        <f t="shared" si="0"/>
        <v>0.527</v>
      </c>
      <c r="AN80" s="5">
        <f t="shared" si="3"/>
        <v>0.18096014683130043</v>
      </c>
      <c r="AO80" s="5">
        <f t="shared" si="1"/>
        <v>0.018096014683130043</v>
      </c>
      <c r="AP80" s="5">
        <f t="shared" si="4"/>
        <v>0.4850470693420586</v>
      </c>
      <c r="AQ80" s="5">
        <f t="shared" si="5"/>
        <v>0.373</v>
      </c>
      <c r="AR80" s="13">
        <f t="shared" si="2"/>
        <v>1.29109601468313</v>
      </c>
      <c r="AS80" s="5">
        <f t="shared" si="6"/>
        <v>0.0005</v>
      </c>
      <c r="AT80" s="5">
        <f t="shared" si="7"/>
        <v>0.5275</v>
      </c>
      <c r="AU80" s="62">
        <f t="shared" si="8"/>
        <v>0.002921930993859066</v>
      </c>
    </row>
    <row r="81" spans="28:47" ht="12.75">
      <c r="AB81" s="1" t="s">
        <v>10</v>
      </c>
      <c r="AC81" s="1" t="s">
        <v>11</v>
      </c>
      <c r="AD81" s="14" t="s">
        <v>10</v>
      </c>
      <c r="AE81" s="14" t="s">
        <v>11</v>
      </c>
      <c r="AG81" s="1" t="s">
        <v>2</v>
      </c>
      <c r="AH81" s="42">
        <v>0.6</v>
      </c>
      <c r="AL81" s="9">
        <v>528</v>
      </c>
      <c r="AM81" s="9">
        <f t="shared" si="0"/>
        <v>0.528</v>
      </c>
      <c r="AN81" s="5">
        <f t="shared" si="3"/>
        <v>0.18034092846641395</v>
      </c>
      <c r="AO81" s="5">
        <f t="shared" si="1"/>
        <v>0.018034092846641394</v>
      </c>
      <c r="AP81" s="5">
        <f t="shared" si="4"/>
        <v>0.48363461121817014</v>
      </c>
      <c r="AQ81" s="5">
        <f t="shared" si="5"/>
        <v>0.37200000000000005</v>
      </c>
      <c r="AR81" s="13">
        <f t="shared" si="2"/>
        <v>1.2900340928466414</v>
      </c>
      <c r="AS81" s="5">
        <f t="shared" si="6"/>
        <v>0.0005</v>
      </c>
      <c r="AT81" s="5">
        <f t="shared" si="7"/>
        <v>0.5285</v>
      </c>
      <c r="AU81" s="62">
        <f t="shared" si="8"/>
        <v>0.0029274754549479826</v>
      </c>
    </row>
    <row r="82" spans="28:47" ht="12.75">
      <c r="AB82" s="5">
        <f>AD83</f>
        <v>0.9</v>
      </c>
      <c r="AC82" s="13">
        <f>AE83</f>
        <v>0</v>
      </c>
      <c r="AD82" s="5">
        <f>AB87</f>
        <v>0</v>
      </c>
      <c r="AE82" s="5">
        <f>AC87</f>
        <v>0</v>
      </c>
      <c r="AG82" s="1" t="s">
        <v>49</v>
      </c>
      <c r="AH82" s="32">
        <v>0.05</v>
      </c>
      <c r="AL82" s="9">
        <v>529</v>
      </c>
      <c r="AM82" s="9">
        <f t="shared" si="0"/>
        <v>0.529</v>
      </c>
      <c r="AN82" s="5">
        <f t="shared" si="3"/>
        <v>0.17972308621595287</v>
      </c>
      <c r="AO82" s="5">
        <f t="shared" si="1"/>
        <v>0.01797230862159529</v>
      </c>
      <c r="AP82" s="5">
        <f t="shared" si="4"/>
        <v>0.482223200191044</v>
      </c>
      <c r="AQ82" s="5">
        <f t="shared" si="5"/>
        <v>0.371</v>
      </c>
      <c r="AR82" s="13">
        <f t="shared" si="2"/>
        <v>1.2889723086215952</v>
      </c>
      <c r="AS82" s="5">
        <f t="shared" si="6"/>
        <v>0.0005</v>
      </c>
      <c r="AT82" s="5">
        <f t="shared" si="7"/>
        <v>0.5295</v>
      </c>
      <c r="AU82" s="62">
        <f t="shared" si="8"/>
        <v>0.002933019916036899</v>
      </c>
    </row>
    <row r="83" spans="28:47" ht="12.75">
      <c r="AB83" s="5">
        <f>AB78</f>
        <v>1.0005</v>
      </c>
      <c r="AC83" s="13">
        <f>AC78</f>
        <v>-0.8</v>
      </c>
      <c r="AD83" s="5">
        <f>AC73*AE80*COS(AC62*I4)</f>
        <v>0.9</v>
      </c>
      <c r="AE83" s="5">
        <f>AC74*AE80*SIN(AC62*I4)-AE71</f>
        <v>0</v>
      </c>
      <c r="AG83" s="1" t="s">
        <v>50</v>
      </c>
      <c r="AH83" s="41">
        <v>0.5</v>
      </c>
      <c r="AL83" s="9">
        <v>530</v>
      </c>
      <c r="AM83" s="9">
        <f t="shared" si="0"/>
        <v>0.53</v>
      </c>
      <c r="AN83" s="5">
        <f t="shared" si="3"/>
        <v>0.17910661131170874</v>
      </c>
      <c r="AO83" s="5">
        <f t="shared" si="1"/>
        <v>0.017910661131170874</v>
      </c>
      <c r="AP83" s="5">
        <f t="shared" si="4"/>
        <v>0.4808128311299785</v>
      </c>
      <c r="AQ83" s="5">
        <f t="shared" si="5"/>
        <v>0.37000000000000005</v>
      </c>
      <c r="AR83" s="13">
        <f t="shared" si="2"/>
        <v>1.287910661131171</v>
      </c>
      <c r="AS83" s="5">
        <f t="shared" si="6"/>
        <v>0.0005</v>
      </c>
      <c r="AT83" s="5">
        <f t="shared" si="7"/>
        <v>0.5305</v>
      </c>
      <c r="AU83" s="62">
        <f t="shared" si="8"/>
        <v>0.0029385643771258157</v>
      </c>
    </row>
    <row r="84" spans="33:47" ht="12.75">
      <c r="AG84" s="1" t="s">
        <v>51</v>
      </c>
      <c r="AH84" s="32">
        <f>AH81-AH83</f>
        <v>0.09999999999999998</v>
      </c>
      <c r="AL84" s="9">
        <v>531</v>
      </c>
      <c r="AM84" s="9">
        <f t="shared" si="0"/>
        <v>0.531</v>
      </c>
      <c r="AN84" s="5">
        <f t="shared" si="3"/>
        <v>0.17849149505240355</v>
      </c>
      <c r="AO84" s="5">
        <f t="shared" si="1"/>
        <v>0.017849149505240355</v>
      </c>
      <c r="AP84" s="5">
        <f t="shared" si="4"/>
        <v>0.47940349893146406</v>
      </c>
      <c r="AQ84" s="5">
        <f t="shared" si="5"/>
        <v>0.36899999999999994</v>
      </c>
      <c r="AR84" s="13">
        <f t="shared" si="2"/>
        <v>1.2868491495052403</v>
      </c>
      <c r="AS84" s="5">
        <f t="shared" si="6"/>
        <v>0.0005</v>
      </c>
      <c r="AT84" s="5">
        <f t="shared" si="7"/>
        <v>0.5315</v>
      </c>
      <c r="AU84" s="62">
        <f t="shared" si="8"/>
        <v>0.0029441088382147324</v>
      </c>
    </row>
    <row r="85" spans="28:47" ht="12.75">
      <c r="AB85" s="8" t="s">
        <v>20</v>
      </c>
      <c r="AG85" s="1" t="s">
        <v>35</v>
      </c>
      <c r="AL85" s="9">
        <v>532</v>
      </c>
      <c r="AM85" s="9">
        <f t="shared" si="0"/>
        <v>0.532</v>
      </c>
      <c r="AN85" s="5">
        <f t="shared" si="3"/>
        <v>0.1778777288029887</v>
      </c>
      <c r="AO85" s="5">
        <f t="shared" si="1"/>
        <v>0.01778777288029887</v>
      </c>
      <c r="AP85" s="5">
        <f t="shared" si="4"/>
        <v>0.4779951985189524</v>
      </c>
      <c r="AQ85" s="5">
        <f t="shared" si="5"/>
        <v>0.36800000000000005</v>
      </c>
      <c r="AR85" s="13">
        <f t="shared" si="2"/>
        <v>1.2857877728802989</v>
      </c>
      <c r="AS85" s="5">
        <f t="shared" si="6"/>
        <v>0.0005</v>
      </c>
      <c r="AT85" s="5">
        <f t="shared" si="7"/>
        <v>0.5325</v>
      </c>
      <c r="AU85" s="62">
        <f t="shared" si="8"/>
        <v>0.002949653299303649</v>
      </c>
    </row>
    <row r="86" spans="28:47" ht="12.75">
      <c r="AB86" s="1" t="s">
        <v>10</v>
      </c>
      <c r="AC86" s="1" t="s">
        <v>11</v>
      </c>
      <c r="AG86" s="9" t="s">
        <v>10</v>
      </c>
      <c r="AH86" s="9" t="s">
        <v>11</v>
      </c>
      <c r="AL86" s="9">
        <v>533</v>
      </c>
      <c r="AM86" s="9">
        <f t="shared" si="0"/>
        <v>0.533</v>
      </c>
      <c r="AN86" s="5">
        <f t="shared" si="3"/>
        <v>0.17726530399395218</v>
      </c>
      <c r="AO86" s="5">
        <f t="shared" si="1"/>
        <v>0.01772653039939522</v>
      </c>
      <c r="AP86" s="5">
        <f t="shared" si="4"/>
        <v>0.4765879248426269</v>
      </c>
      <c r="AQ86" s="5">
        <f t="shared" si="5"/>
        <v>0.367</v>
      </c>
      <c r="AR86" s="13">
        <f t="shared" si="2"/>
        <v>1.284726530399395</v>
      </c>
      <c r="AS86" s="5">
        <f t="shared" si="6"/>
        <v>0.0005</v>
      </c>
      <c r="AT86" s="5">
        <f t="shared" si="7"/>
        <v>0.5335</v>
      </c>
      <c r="AU86" s="62">
        <f t="shared" si="8"/>
        <v>0.002955197760392566</v>
      </c>
    </row>
    <row r="87" spans="28:47" ht="12.75">
      <c r="AB87" s="5">
        <v>0</v>
      </c>
      <c r="AC87" s="5">
        <v>0</v>
      </c>
      <c r="AF87" s="1" t="s">
        <v>44</v>
      </c>
      <c r="AG87" s="5">
        <f>AH76*(AH83+AG78)*COS($AC$62*$I$4)</f>
        <v>-0.5043258033935905</v>
      </c>
      <c r="AH87" s="5">
        <f>(-AC66+AH82/2)</f>
        <v>-0.775</v>
      </c>
      <c r="AL87" s="9">
        <v>534</v>
      </c>
      <c r="AM87" s="9">
        <f t="shared" si="0"/>
        <v>0.534</v>
      </c>
      <c r="AN87" s="5">
        <f t="shared" si="3"/>
        <v>0.17665421212063517</v>
      </c>
      <c r="AO87" s="5">
        <f t="shared" si="1"/>
        <v>0.017665421212063517</v>
      </c>
      <c r="AP87" s="5">
        <f t="shared" si="4"/>
        <v>0.4751816728791775</v>
      </c>
      <c r="AQ87" s="5">
        <f t="shared" si="5"/>
        <v>0.36599999999999994</v>
      </c>
      <c r="AR87" s="13">
        <f t="shared" si="2"/>
        <v>1.2836654212120635</v>
      </c>
      <c r="AS87" s="5">
        <f t="shared" si="6"/>
        <v>0.0005</v>
      </c>
      <c r="AT87" s="5">
        <f t="shared" si="7"/>
        <v>0.5345</v>
      </c>
      <c r="AU87" s="62">
        <f t="shared" si="8"/>
        <v>0.002960742221481482</v>
      </c>
    </row>
    <row r="88" spans="28:47" ht="12.75">
      <c r="AB88" s="5">
        <v>0</v>
      </c>
      <c r="AC88" s="5">
        <f>-2</f>
        <v>-2</v>
      </c>
      <c r="AF88" s="1" t="s">
        <v>45</v>
      </c>
      <c r="AG88" s="5">
        <f>AG87</f>
        <v>-0.5043258033935905</v>
      </c>
      <c r="AH88" s="5">
        <f>(-AC66-AH82/2)</f>
        <v>-0.8250000000000001</v>
      </c>
      <c r="AL88" s="9">
        <v>535</v>
      </c>
      <c r="AM88" s="9">
        <f t="shared" si="0"/>
        <v>0.535</v>
      </c>
      <c r="AN88" s="5">
        <f t="shared" si="3"/>
        <v>0.1760444447425567</v>
      </c>
      <c r="AO88" s="5">
        <f t="shared" si="1"/>
        <v>0.01760444447425567</v>
      </c>
      <c r="AP88" s="5">
        <f t="shared" si="4"/>
        <v>0.4737764376315761</v>
      </c>
      <c r="AQ88" s="5">
        <f t="shared" si="5"/>
        <v>0.365</v>
      </c>
      <c r="AR88" s="13">
        <f t="shared" si="2"/>
        <v>1.2826044444742557</v>
      </c>
      <c r="AS88" s="5">
        <f t="shared" si="6"/>
        <v>0.0005</v>
      </c>
      <c r="AT88" s="5">
        <f t="shared" si="7"/>
        <v>0.5355</v>
      </c>
      <c r="AU88" s="62">
        <f t="shared" si="8"/>
        <v>0.002966286682570399</v>
      </c>
    </row>
    <row r="89" spans="32:47" ht="12.75">
      <c r="AF89" s="1" t="s">
        <v>46</v>
      </c>
      <c r="AG89" s="5">
        <f>AH76*(-AH84+AG78)*COS($AC$62*$I$4)</f>
        <v>-1.1043258033935905</v>
      </c>
      <c r="AH89" s="5">
        <f>AH88</f>
        <v>-0.8250000000000001</v>
      </c>
      <c r="AL89" s="9">
        <v>536</v>
      </c>
      <c r="AM89" s="9">
        <f t="shared" si="0"/>
        <v>0.536</v>
      </c>
      <c r="AN89" s="5">
        <f t="shared" si="3"/>
        <v>0.17543599348274672</v>
      </c>
      <c r="AO89" s="5">
        <f t="shared" si="1"/>
        <v>0.017543599348274673</v>
      </c>
      <c r="AP89" s="5">
        <f t="shared" si="4"/>
        <v>0.4723722141288548</v>
      </c>
      <c r="AQ89" s="5">
        <f t="shared" si="5"/>
        <v>0.36399999999999993</v>
      </c>
      <c r="AR89" s="13">
        <f t="shared" si="2"/>
        <v>1.2815435993482747</v>
      </c>
      <c r="AS89" s="5">
        <f t="shared" si="6"/>
        <v>0.0005</v>
      </c>
      <c r="AT89" s="5">
        <f t="shared" si="7"/>
        <v>0.5365</v>
      </c>
      <c r="AU89" s="62">
        <f t="shared" si="8"/>
        <v>0.0029718311436593156</v>
      </c>
    </row>
    <row r="90" spans="28:47" ht="12.75">
      <c r="AB90" s="8" t="s">
        <v>17</v>
      </c>
      <c r="AF90" s="1" t="s">
        <v>47</v>
      </c>
      <c r="AG90" s="5">
        <f>AG89</f>
        <v>-1.1043258033935905</v>
      </c>
      <c r="AH90" s="5">
        <f>AH87</f>
        <v>-0.775</v>
      </c>
      <c r="AL90" s="9">
        <v>537</v>
      </c>
      <c r="AM90" s="9">
        <f t="shared" si="0"/>
        <v>0.537</v>
      </c>
      <c r="AN90" s="5">
        <f t="shared" si="3"/>
        <v>0.17482885002708756</v>
      </c>
      <c r="AO90" s="5">
        <f t="shared" si="1"/>
        <v>0.017482885002708757</v>
      </c>
      <c r="AP90" s="5">
        <f t="shared" si="4"/>
        <v>0.47096899742588666</v>
      </c>
      <c r="AQ90" s="5">
        <f t="shared" si="5"/>
        <v>0.36300000000000004</v>
      </c>
      <c r="AR90" s="13">
        <f t="shared" si="2"/>
        <v>1.2804828850027088</v>
      </c>
      <c r="AS90" s="5">
        <f t="shared" si="6"/>
        <v>0.0005</v>
      </c>
      <c r="AT90" s="5">
        <f t="shared" si="7"/>
        <v>0.5375</v>
      </c>
      <c r="AU90" s="62">
        <f t="shared" si="8"/>
        <v>0.0029773756047482324</v>
      </c>
    </row>
    <row r="91" spans="28:47" ht="12.75">
      <c r="AB91" s="1" t="s">
        <v>18</v>
      </c>
      <c r="AC91" s="1">
        <f>AC61/20</f>
        <v>0.7893220313713816</v>
      </c>
      <c r="AF91" s="1" t="s">
        <v>44</v>
      </c>
      <c r="AG91" s="5">
        <f>AG87</f>
        <v>-0.5043258033935905</v>
      </c>
      <c r="AH91" s="5">
        <f>AH87</f>
        <v>-0.775</v>
      </c>
      <c r="AL91" s="9">
        <v>538</v>
      </c>
      <c r="AM91" s="9">
        <f t="shared" si="0"/>
        <v>0.538</v>
      </c>
      <c r="AN91" s="5">
        <f t="shared" si="3"/>
        <v>0.17422300612366362</v>
      </c>
      <c r="AO91" s="5">
        <f t="shared" si="1"/>
        <v>0.01742230061236636</v>
      </c>
      <c r="AP91" s="5">
        <f t="shared" si="4"/>
        <v>0.469566782603168</v>
      </c>
      <c r="AQ91" s="5">
        <f t="shared" si="5"/>
        <v>0.362</v>
      </c>
      <c r="AR91" s="13">
        <f t="shared" si="2"/>
        <v>1.2794223006123664</v>
      </c>
      <c r="AS91" s="5">
        <f t="shared" si="6"/>
        <v>0.0005</v>
      </c>
      <c r="AT91" s="5">
        <f t="shared" si="7"/>
        <v>0.5385</v>
      </c>
      <c r="AU91" s="62">
        <f t="shared" si="8"/>
        <v>0.0029829200658371487</v>
      </c>
    </row>
    <row r="92" spans="33:47" ht="12.75">
      <c r="AG92" s="5"/>
      <c r="AH92" s="5"/>
      <c r="AL92" s="9">
        <v>539</v>
      </c>
      <c r="AM92" s="9">
        <f t="shared" si="0"/>
        <v>0.539</v>
      </c>
      <c r="AN92" s="5">
        <f t="shared" si="3"/>
        <v>0.17361845358211908</v>
      </c>
      <c r="AO92" s="5">
        <f t="shared" si="1"/>
        <v>0.01736184535821191</v>
      </c>
      <c r="AP92" s="5">
        <f t="shared" si="4"/>
        <v>0.4681655647666042</v>
      </c>
      <c r="AQ92" s="5">
        <f t="shared" si="5"/>
        <v>0.361</v>
      </c>
      <c r="AR92" s="13">
        <f t="shared" si="2"/>
        <v>1.278361845358212</v>
      </c>
      <c r="AS92" s="5">
        <f t="shared" si="6"/>
        <v>0.0005</v>
      </c>
      <c r="AT92" s="5">
        <f t="shared" si="7"/>
        <v>0.5395</v>
      </c>
      <c r="AU92" s="62">
        <f t="shared" si="8"/>
        <v>0.0029884645269260654</v>
      </c>
    </row>
    <row r="93" spans="28:47" ht="12.75">
      <c r="AB93" s="9" t="s">
        <v>19</v>
      </c>
      <c r="AC93" s="9" t="s">
        <v>9</v>
      </c>
      <c r="AD93" s="9" t="s">
        <v>10</v>
      </c>
      <c r="AE93" s="9" t="s">
        <v>11</v>
      </c>
      <c r="AG93" s="8" t="s">
        <v>61</v>
      </c>
      <c r="AL93" s="9">
        <v>540</v>
      </c>
      <c r="AM93" s="9">
        <f t="shared" si="0"/>
        <v>0.54</v>
      </c>
      <c r="AN93" s="5">
        <f t="shared" si="3"/>
        <v>0.17301518427302331</v>
      </c>
      <c r="AO93" s="5">
        <f t="shared" si="1"/>
        <v>0.01730151842730233</v>
      </c>
      <c r="AP93" s="5">
        <f t="shared" si="4"/>
        <v>0.46676533904729633</v>
      </c>
      <c r="AQ93" s="5">
        <f t="shared" si="5"/>
        <v>0.36</v>
      </c>
      <c r="AR93" s="13">
        <f t="shared" si="2"/>
        <v>1.2773015184273024</v>
      </c>
      <c r="AS93" s="5">
        <f t="shared" si="6"/>
        <v>0.0005</v>
      </c>
      <c r="AT93" s="5">
        <f t="shared" si="7"/>
        <v>0.5405</v>
      </c>
      <c r="AU93" s="62">
        <f t="shared" si="8"/>
        <v>0.002994008988014982</v>
      </c>
    </row>
    <row r="94" spans="28:47" ht="12.75">
      <c r="AB94" s="9">
        <v>0</v>
      </c>
      <c r="AC94" s="5">
        <f aca="true" t="shared" si="9" ref="AC94:AC114">AB94*$AC$91</f>
        <v>0</v>
      </c>
      <c r="AD94" s="5">
        <f aca="true" t="shared" si="10" ref="AD94:AD114">$AC$73*$AC$65*COS($AC$62*AC94)</f>
        <v>1</v>
      </c>
      <c r="AE94" s="5">
        <f aca="true" t="shared" si="11" ref="AE94:AE114">$AC$74*$AC$65*SIN($AC$62*AC94)-$AC$66</f>
        <v>-0.8</v>
      </c>
      <c r="AG94" s="1" t="s">
        <v>69</v>
      </c>
      <c r="AH94" s="9">
        <v>0.35</v>
      </c>
      <c r="AL94" s="9">
        <v>541</v>
      </c>
      <c r="AM94" s="9">
        <f t="shared" si="0"/>
        <v>0.541</v>
      </c>
      <c r="AN94" s="5">
        <f t="shared" si="3"/>
        <v>0.1724131901272444</v>
      </c>
      <c r="AO94" s="5">
        <f t="shared" si="1"/>
        <v>0.01724131901272444</v>
      </c>
      <c r="AP94" s="5">
        <f t="shared" si="4"/>
        <v>0.46536610060133027</v>
      </c>
      <c r="AQ94" s="5">
        <f t="shared" si="5"/>
        <v>0.359</v>
      </c>
      <c r="AR94" s="13">
        <f t="shared" si="2"/>
        <v>1.2762413190127244</v>
      </c>
      <c r="AS94" s="5">
        <f t="shared" si="6"/>
        <v>0.0005</v>
      </c>
      <c r="AT94" s="5">
        <f t="shared" si="7"/>
        <v>0.5415</v>
      </c>
      <c r="AU94" s="62">
        <f t="shared" si="8"/>
        <v>0.002999553449103899</v>
      </c>
    </row>
    <row r="95" spans="28:47" ht="12.75">
      <c r="AB95" s="9">
        <v>1</v>
      </c>
      <c r="AC95" s="5">
        <f t="shared" si="9"/>
        <v>0.7893220313713816</v>
      </c>
      <c r="AD95" s="5">
        <f t="shared" si="10"/>
        <v>0.9510565162951535</v>
      </c>
      <c r="AE95" s="5">
        <f t="shared" si="11"/>
        <v>-0.8</v>
      </c>
      <c r="AG95" s="1" t="s">
        <v>10</v>
      </c>
      <c r="AH95" s="1" t="s">
        <v>11</v>
      </c>
      <c r="AL95" s="9">
        <v>542</v>
      </c>
      <c r="AM95" s="9">
        <f t="shared" si="0"/>
        <v>0.542</v>
      </c>
      <c r="AN95" s="5">
        <f t="shared" si="3"/>
        <v>0.17181246313533008</v>
      </c>
      <c r="AO95" s="5">
        <f t="shared" si="1"/>
        <v>0.01718124631353301</v>
      </c>
      <c r="AP95" s="5">
        <f t="shared" si="4"/>
        <v>0.46396784460956836</v>
      </c>
      <c r="AQ95" s="5">
        <f t="shared" si="5"/>
        <v>0.3579999999999999</v>
      </c>
      <c r="AR95" s="13">
        <f t="shared" si="2"/>
        <v>1.275181246313533</v>
      </c>
      <c r="AS95" s="5">
        <f t="shared" si="6"/>
        <v>0.0005</v>
      </c>
      <c r="AT95" s="5">
        <f t="shared" si="7"/>
        <v>0.5425</v>
      </c>
      <c r="AU95" s="62">
        <f t="shared" si="8"/>
        <v>0.0030050979101928156</v>
      </c>
    </row>
    <row r="96" spans="28:47" ht="12.75">
      <c r="AB96" s="9">
        <v>2</v>
      </c>
      <c r="AC96" s="5">
        <f t="shared" si="9"/>
        <v>1.5786440627427631</v>
      </c>
      <c r="AD96" s="5">
        <f t="shared" si="10"/>
        <v>0.8090169943749475</v>
      </c>
      <c r="AE96" s="5">
        <f t="shared" si="11"/>
        <v>-0.8</v>
      </c>
      <c r="AG96" s="38">
        <f>AG106</f>
        <v>-0.45382580339359047</v>
      </c>
      <c r="AH96" s="38">
        <f>AH106</f>
        <v>-0.8</v>
      </c>
      <c r="AL96" s="9">
        <v>543</v>
      </c>
      <c r="AM96" s="9">
        <f t="shared" si="0"/>
        <v>0.543</v>
      </c>
      <c r="AN96" s="5">
        <f t="shared" si="3"/>
        <v>0.17121299534689668</v>
      </c>
      <c r="AO96" s="5">
        <f t="shared" si="1"/>
        <v>0.017121299534689667</v>
      </c>
      <c r="AP96" s="5">
        <f t="shared" si="4"/>
        <v>0.46257056627744353</v>
      </c>
      <c r="AQ96" s="5">
        <f t="shared" si="5"/>
        <v>0.357</v>
      </c>
      <c r="AR96" s="13">
        <f t="shared" si="2"/>
        <v>1.2741212995346896</v>
      </c>
      <c r="AS96" s="5">
        <f t="shared" si="6"/>
        <v>0.0005</v>
      </c>
      <c r="AT96" s="5">
        <f t="shared" si="7"/>
        <v>0.5435</v>
      </c>
      <c r="AU96" s="62">
        <f t="shared" si="8"/>
        <v>0.003010642371281732</v>
      </c>
    </row>
    <row r="97" spans="28:47" ht="12.75">
      <c r="AB97" s="9">
        <v>3</v>
      </c>
      <c r="AC97" s="5">
        <f t="shared" si="9"/>
        <v>2.367966094114145</v>
      </c>
      <c r="AD97" s="5">
        <f t="shared" si="10"/>
        <v>0.587785252292473</v>
      </c>
      <c r="AE97" s="5">
        <f t="shared" si="11"/>
        <v>-0.8</v>
      </c>
      <c r="AG97" s="35">
        <f>AB78</f>
        <v>1.0005</v>
      </c>
      <c r="AH97" s="35">
        <f>AC78</f>
        <v>-0.8</v>
      </c>
      <c r="AL97" s="9">
        <v>544</v>
      </c>
      <c r="AM97" s="9">
        <f t="shared" si="0"/>
        <v>0.544</v>
      </c>
      <c r="AN97" s="5">
        <f t="shared" si="3"/>
        <v>0.17061477887002485</v>
      </c>
      <c r="AO97" s="5">
        <f t="shared" si="1"/>
        <v>0.017061477887002484</v>
      </c>
      <c r="AP97" s="5">
        <f t="shared" si="4"/>
        <v>0.4611742608347536</v>
      </c>
      <c r="AQ97" s="5">
        <f t="shared" si="5"/>
        <v>0.356</v>
      </c>
      <c r="AR97" s="13">
        <f t="shared" si="2"/>
        <v>1.2730614778870026</v>
      </c>
      <c r="AS97" s="5">
        <f t="shared" si="6"/>
        <v>0.0005</v>
      </c>
      <c r="AT97" s="5">
        <f t="shared" si="7"/>
        <v>0.5445</v>
      </c>
      <c r="AU97" s="62">
        <f t="shared" si="8"/>
        <v>0.0030161868323706487</v>
      </c>
    </row>
    <row r="98" spans="28:47" ht="12.75">
      <c r="AB98" s="9">
        <v>4</v>
      </c>
      <c r="AC98" s="5">
        <f t="shared" si="9"/>
        <v>3.1572881254855263</v>
      </c>
      <c r="AD98" s="5">
        <f t="shared" si="10"/>
        <v>0.30901699437494745</v>
      </c>
      <c r="AE98" s="5">
        <f t="shared" si="11"/>
        <v>-0.8</v>
      </c>
      <c r="AG98" s="8" t="s">
        <v>37</v>
      </c>
      <c r="AL98" s="9">
        <v>545</v>
      </c>
      <c r="AM98" s="9">
        <f t="shared" si="0"/>
        <v>0.545</v>
      </c>
      <c r="AN98" s="5">
        <f t="shared" si="3"/>
        <v>0.17001780587066334</v>
      </c>
      <c r="AO98" s="5">
        <f t="shared" si="1"/>
        <v>0.017001780587066334</v>
      </c>
      <c r="AP98" s="5">
        <f t="shared" si="4"/>
        <v>0.45977892353545985</v>
      </c>
      <c r="AQ98" s="5">
        <f t="shared" si="5"/>
        <v>0.355</v>
      </c>
      <c r="AR98" s="13">
        <f t="shared" si="2"/>
        <v>1.2720017805870665</v>
      </c>
      <c r="AS98" s="5">
        <f t="shared" si="6"/>
        <v>0.0005</v>
      </c>
      <c r="AT98" s="5">
        <f t="shared" si="7"/>
        <v>0.5455</v>
      </c>
      <c r="AU98" s="62">
        <f t="shared" si="8"/>
        <v>0.0030217312934595654</v>
      </c>
    </row>
    <row r="99" spans="28:47" ht="12.75">
      <c r="AB99" s="9">
        <v>5</v>
      </c>
      <c r="AC99" s="5">
        <f t="shared" si="9"/>
        <v>3.9466101568569076</v>
      </c>
      <c r="AD99" s="5">
        <f t="shared" si="10"/>
        <v>6.1257422745431E-17</v>
      </c>
      <c r="AE99" s="5">
        <f t="shared" si="11"/>
        <v>-0.8</v>
      </c>
      <c r="AG99" s="36" t="s">
        <v>10</v>
      </c>
      <c r="AH99" s="36" t="s">
        <v>11</v>
      </c>
      <c r="AL99" s="9">
        <v>546</v>
      </c>
      <c r="AM99" s="9">
        <f t="shared" si="0"/>
        <v>0.546</v>
      </c>
      <c r="AN99" s="5">
        <f t="shared" si="3"/>
        <v>0.16942206857203956</v>
      </c>
      <c r="AO99" s="5">
        <f t="shared" si="1"/>
        <v>0.016942206857203955</v>
      </c>
      <c r="AP99" s="5">
        <f t="shared" si="4"/>
        <v>0.4583845496574864</v>
      </c>
      <c r="AQ99" s="5">
        <f t="shared" si="5"/>
        <v>0.3539999999999999</v>
      </c>
      <c r="AR99" s="13">
        <f t="shared" si="2"/>
        <v>1.2709422068572038</v>
      </c>
      <c r="AS99" s="5">
        <f t="shared" si="6"/>
        <v>0.0005</v>
      </c>
      <c r="AT99" s="5">
        <f t="shared" si="7"/>
        <v>0.5465</v>
      </c>
      <c r="AU99" s="62">
        <f t="shared" si="8"/>
        <v>0.003027275754548482</v>
      </c>
    </row>
    <row r="100" spans="28:47" ht="12.75">
      <c r="AB100" s="9">
        <v>6</v>
      </c>
      <c r="AC100" s="5">
        <f t="shared" si="9"/>
        <v>4.73593218822829</v>
      </c>
      <c r="AD100" s="5">
        <f t="shared" si="10"/>
        <v>-0.30901699437494756</v>
      </c>
      <c r="AE100" s="5">
        <f t="shared" si="11"/>
        <v>-0.8</v>
      </c>
      <c r="AG100" s="37">
        <f>(AG78+AC55*AC70)</f>
        <v>-1.0038258033935905</v>
      </c>
      <c r="AH100" s="37">
        <f>AH87</f>
        <v>-0.775</v>
      </c>
      <c r="AL100" s="9">
        <v>547</v>
      </c>
      <c r="AM100" s="9">
        <f t="shared" si="0"/>
        <v>0.547</v>
      </c>
      <c r="AN100" s="5">
        <f t="shared" si="3"/>
        <v>0.1688275592540777</v>
      </c>
      <c r="AO100" s="5">
        <f t="shared" si="1"/>
        <v>0.01688275592540777</v>
      </c>
      <c r="AP100" s="5">
        <f t="shared" si="4"/>
        <v>0.45699113450252193</v>
      </c>
      <c r="AQ100" s="5">
        <f t="shared" si="5"/>
        <v>0.3529999999999999</v>
      </c>
      <c r="AR100" s="13">
        <f t="shared" si="2"/>
        <v>1.2698827559254078</v>
      </c>
      <c r="AS100" s="5">
        <f t="shared" si="6"/>
        <v>0.0005</v>
      </c>
      <c r="AT100" s="5">
        <f t="shared" si="7"/>
        <v>0.5475</v>
      </c>
      <c r="AU100" s="62">
        <f t="shared" si="8"/>
        <v>0.0030328202156373984</v>
      </c>
    </row>
    <row r="101" spans="28:47" ht="12.75">
      <c r="AB101" s="9">
        <v>7</v>
      </c>
      <c r="AC101" s="5">
        <f t="shared" si="9"/>
        <v>5.525254219599671</v>
      </c>
      <c r="AD101" s="5">
        <f t="shared" si="10"/>
        <v>-0.587785252292473</v>
      </c>
      <c r="AE101" s="5">
        <f t="shared" si="11"/>
        <v>-0.8</v>
      </c>
      <c r="AG101" s="37">
        <f>AG100</f>
        <v>-1.0038258033935905</v>
      </c>
      <c r="AH101" s="37">
        <f>AH88</f>
        <v>-0.8250000000000001</v>
      </c>
      <c r="AL101" s="9">
        <v>548</v>
      </c>
      <c r="AM101" s="9">
        <f t="shared" si="0"/>
        <v>0.548</v>
      </c>
      <c r="AN101" s="5">
        <f t="shared" si="3"/>
        <v>0.16823427025282334</v>
      </c>
      <c r="AO101" s="5">
        <f t="shared" si="1"/>
        <v>0.016823427025282334</v>
      </c>
      <c r="AP101" s="5">
        <f t="shared" si="4"/>
        <v>0.45559867339582333</v>
      </c>
      <c r="AQ101" s="5">
        <f t="shared" si="5"/>
        <v>0.352</v>
      </c>
      <c r="AR101" s="13">
        <f t="shared" si="2"/>
        <v>1.2688234270252825</v>
      </c>
      <c r="AS101" s="5">
        <f t="shared" si="6"/>
        <v>0.0005</v>
      </c>
      <c r="AT101" s="5">
        <f t="shared" si="7"/>
        <v>0.5485</v>
      </c>
      <c r="AU101" s="62">
        <f t="shared" si="8"/>
        <v>0.003038364676726315</v>
      </c>
    </row>
    <row r="102" spans="28:47" ht="12.75">
      <c r="AB102" s="9">
        <v>8</v>
      </c>
      <c r="AC102" s="5">
        <f t="shared" si="9"/>
        <v>6.314576250971053</v>
      </c>
      <c r="AD102" s="5">
        <f t="shared" si="10"/>
        <v>-0.8090169943749473</v>
      </c>
      <c r="AE102" s="5">
        <f t="shared" si="11"/>
        <v>-0.8</v>
      </c>
      <c r="AG102" s="8" t="s">
        <v>38</v>
      </c>
      <c r="AL102" s="9">
        <v>549</v>
      </c>
      <c r="AM102" s="9">
        <f t="shared" si="0"/>
        <v>0.549</v>
      </c>
      <c r="AN102" s="5">
        <f t="shared" si="3"/>
        <v>0.1676421939598755</v>
      </c>
      <c r="AO102" s="5">
        <f t="shared" si="1"/>
        <v>0.016764219395987552</v>
      </c>
      <c r="AP102" s="5">
        <f t="shared" si="4"/>
        <v>0.4542071616860206</v>
      </c>
      <c r="AQ102" s="5">
        <f t="shared" si="5"/>
        <v>0.351</v>
      </c>
      <c r="AR102" s="13">
        <f t="shared" si="2"/>
        <v>1.2677642193959875</v>
      </c>
      <c r="AS102" s="5">
        <f t="shared" si="6"/>
        <v>0.0005</v>
      </c>
      <c r="AT102" s="5">
        <f t="shared" si="7"/>
        <v>0.5495</v>
      </c>
      <c r="AU102" s="62">
        <f t="shared" si="8"/>
        <v>0.003043909137815232</v>
      </c>
    </row>
    <row r="103" spans="28:47" ht="12.75">
      <c r="AB103" s="9">
        <v>9</v>
      </c>
      <c r="AC103" s="5">
        <f t="shared" si="9"/>
        <v>7.103898282342434</v>
      </c>
      <c r="AD103" s="5">
        <f t="shared" si="10"/>
        <v>-0.9510565162951535</v>
      </c>
      <c r="AE103" s="5">
        <f t="shared" si="11"/>
        <v>-0.8</v>
      </c>
      <c r="AG103" s="1" t="s">
        <v>52</v>
      </c>
      <c r="AH103" s="5">
        <v>0.55</v>
      </c>
      <c r="AL103" s="9">
        <v>550</v>
      </c>
      <c r="AM103" s="9">
        <f t="shared" si="0"/>
        <v>0.55</v>
      </c>
      <c r="AN103" s="5">
        <f t="shared" si="3"/>
        <v>0.16705132282182542</v>
      </c>
      <c r="AO103" s="5">
        <f t="shared" si="1"/>
        <v>0.016705132282182542</v>
      </c>
      <c r="AP103" s="5">
        <f t="shared" si="4"/>
        <v>0.45281659474492547</v>
      </c>
      <c r="AQ103" s="5">
        <f t="shared" si="5"/>
        <v>0.3499999999999999</v>
      </c>
      <c r="AR103" s="13">
        <f t="shared" si="2"/>
        <v>1.2667051322821825</v>
      </c>
      <c r="AS103" s="5">
        <f t="shared" si="6"/>
        <v>0.0005</v>
      </c>
      <c r="AT103" s="5">
        <f t="shared" si="7"/>
        <v>0.5505</v>
      </c>
      <c r="AU103" s="62">
        <f t="shared" si="8"/>
        <v>0.0030494535989041486</v>
      </c>
    </row>
    <row r="104" spans="28:47" ht="12.75">
      <c r="AB104" s="9">
        <v>10</v>
      </c>
      <c r="AC104" s="5">
        <f t="shared" si="9"/>
        <v>7.893220313713815</v>
      </c>
      <c r="AD104" s="5">
        <f t="shared" si="10"/>
        <v>-1</v>
      </c>
      <c r="AE104" s="5">
        <f t="shared" si="11"/>
        <v>-0.8</v>
      </c>
      <c r="AG104" s="36" t="s">
        <v>10</v>
      </c>
      <c r="AH104" s="36" t="s">
        <v>11</v>
      </c>
      <c r="AL104" s="9">
        <v>551</v>
      </c>
      <c r="AM104" s="9">
        <f t="shared" si="0"/>
        <v>0.551</v>
      </c>
      <c r="AN104" s="5">
        <f t="shared" si="3"/>
        <v>0.16646164933970184</v>
      </c>
      <c r="AO104" s="5">
        <f t="shared" si="1"/>
        <v>0.016646164933970184</v>
      </c>
      <c r="AP104" s="5">
        <f t="shared" si="4"/>
        <v>0.4514269679673397</v>
      </c>
      <c r="AQ104" s="5">
        <f t="shared" si="5"/>
        <v>0.349</v>
      </c>
      <c r="AR104" s="13">
        <f t="shared" si="2"/>
        <v>1.2656461649339703</v>
      </c>
      <c r="AS104" s="5">
        <f t="shared" si="6"/>
        <v>0.0005</v>
      </c>
      <c r="AT104" s="5">
        <f t="shared" si="7"/>
        <v>0.5515</v>
      </c>
      <c r="AU104" s="62">
        <f t="shared" si="8"/>
        <v>0.0030549980599930654</v>
      </c>
    </row>
    <row r="105" spans="28:47" ht="12.75">
      <c r="AB105" s="9">
        <v>11</v>
      </c>
      <c r="AC105" s="5">
        <f t="shared" si="9"/>
        <v>8.682542345085198</v>
      </c>
      <c r="AD105" s="5">
        <f t="shared" si="10"/>
        <v>-0.9510565162951535</v>
      </c>
      <c r="AE105" s="5">
        <f t="shared" si="11"/>
        <v>-0.8</v>
      </c>
      <c r="AG105" s="55">
        <f>AG100</f>
        <v>-1.0038258033935905</v>
      </c>
      <c r="AH105" s="55">
        <f>(AH100+AH101)/2</f>
        <v>-0.8</v>
      </c>
      <c r="AL105" s="9">
        <v>552</v>
      </c>
      <c r="AM105" s="9">
        <f t="shared" si="0"/>
        <v>0.552</v>
      </c>
      <c r="AN105" s="5">
        <f t="shared" si="3"/>
        <v>0.1658731660684232</v>
      </c>
      <c r="AO105" s="5">
        <f t="shared" si="1"/>
        <v>0.01658731660684232</v>
      </c>
      <c r="AP105" s="5">
        <f t="shared" si="4"/>
        <v>0.450038276770867</v>
      </c>
      <c r="AQ105" s="5">
        <f t="shared" si="5"/>
        <v>0.348</v>
      </c>
      <c r="AR105" s="13">
        <f t="shared" si="2"/>
        <v>1.2645873166068422</v>
      </c>
      <c r="AS105" s="5">
        <f t="shared" si="6"/>
        <v>0.0005</v>
      </c>
      <c r="AT105" s="5">
        <f t="shared" si="7"/>
        <v>0.5525</v>
      </c>
      <c r="AU105" s="62">
        <f t="shared" si="8"/>
        <v>0.0030605425210819817</v>
      </c>
    </row>
    <row r="106" spans="28:47" ht="12.75">
      <c r="AB106" s="9">
        <v>12</v>
      </c>
      <c r="AC106" s="5">
        <f t="shared" si="9"/>
        <v>9.47186437645658</v>
      </c>
      <c r="AD106" s="5">
        <f t="shared" si="10"/>
        <v>-0.8090169943749472</v>
      </c>
      <c r="AE106" s="5">
        <f t="shared" si="11"/>
        <v>-0.8</v>
      </c>
      <c r="AG106" s="38">
        <f>AG100+AH103*COS(AC62*I4)</f>
        <v>-0.45382580339359047</v>
      </c>
      <c r="AH106" s="38">
        <f>AH105</f>
        <v>-0.8</v>
      </c>
      <c r="AL106" s="9">
        <v>553</v>
      </c>
      <c r="AM106" s="9">
        <f t="shared" si="0"/>
        <v>0.553</v>
      </c>
      <c r="AN106" s="5">
        <f t="shared" si="3"/>
        <v>0.16528586561625622</v>
      </c>
      <c r="AO106" s="5">
        <f t="shared" si="1"/>
        <v>0.016528586561625622</v>
      </c>
      <c r="AP106" s="5">
        <f t="shared" si="4"/>
        <v>0.44865051659572547</v>
      </c>
      <c r="AQ106" s="5">
        <f t="shared" si="5"/>
        <v>0.347</v>
      </c>
      <c r="AR106" s="13">
        <f t="shared" si="2"/>
        <v>1.2635285865616257</v>
      </c>
      <c r="AS106" s="5">
        <f t="shared" si="6"/>
        <v>0.0005</v>
      </c>
      <c r="AT106" s="5">
        <f t="shared" si="7"/>
        <v>0.5535</v>
      </c>
      <c r="AU106" s="62">
        <f t="shared" si="8"/>
        <v>0.0030660869821708984</v>
      </c>
    </row>
    <row r="107" spans="28:47" ht="12.75">
      <c r="AB107" s="9">
        <v>13</v>
      </c>
      <c r="AC107" s="5">
        <f t="shared" si="9"/>
        <v>10.26118640782796</v>
      </c>
      <c r="AD107" s="5">
        <f t="shared" si="10"/>
        <v>-0.5877852522924732</v>
      </c>
      <c r="AE107" s="5">
        <f t="shared" si="11"/>
        <v>-0.8</v>
      </c>
      <c r="AG107" s="8" t="s">
        <v>54</v>
      </c>
      <c r="AL107" s="9">
        <v>554</v>
      </c>
      <c r="AM107" s="9">
        <f t="shared" si="0"/>
        <v>0.554</v>
      </c>
      <c r="AN107" s="5">
        <f t="shared" si="3"/>
        <v>0.1646997406442811</v>
      </c>
      <c r="AO107" s="5">
        <f t="shared" si="1"/>
        <v>0.01646997406442811</v>
      </c>
      <c r="AP107" s="5">
        <f t="shared" si="4"/>
        <v>0.4472636829045632</v>
      </c>
      <c r="AQ107" s="5">
        <f t="shared" si="5"/>
        <v>0.3459999999999999</v>
      </c>
      <c r="AR107" s="13">
        <f t="shared" si="2"/>
        <v>1.262469974064428</v>
      </c>
      <c r="AS107" s="5">
        <f t="shared" si="6"/>
        <v>0.0005</v>
      </c>
      <c r="AT107" s="5">
        <f t="shared" si="7"/>
        <v>0.5545</v>
      </c>
      <c r="AU107" s="62">
        <f t="shared" si="8"/>
        <v>0.003071631443259815</v>
      </c>
    </row>
    <row r="108" spans="28:47" ht="12.75">
      <c r="AB108" s="9">
        <v>14</v>
      </c>
      <c r="AC108" s="5">
        <f t="shared" si="9"/>
        <v>11.050508439199342</v>
      </c>
      <c r="AD108" s="5">
        <f t="shared" si="10"/>
        <v>-0.30901699437494756</v>
      </c>
      <c r="AE108" s="5">
        <f t="shared" si="11"/>
        <v>-0.8</v>
      </c>
      <c r="AG108" s="9" t="s">
        <v>55</v>
      </c>
      <c r="AH108" s="5">
        <v>0.02</v>
      </c>
      <c r="AL108" s="9">
        <v>555</v>
      </c>
      <c r="AM108" s="9">
        <f t="shared" si="0"/>
        <v>0.555</v>
      </c>
      <c r="AN108" s="5">
        <f t="shared" si="3"/>
        <v>0.164114783865863</v>
      </c>
      <c r="AO108" s="5">
        <f t="shared" si="1"/>
        <v>0.0164114783865863</v>
      </c>
      <c r="AP108" s="5">
        <f t="shared" si="4"/>
        <v>0.44587777118227473</v>
      </c>
      <c r="AQ108" s="5">
        <f t="shared" si="5"/>
        <v>0.345</v>
      </c>
      <c r="AR108" s="13">
        <f t="shared" si="2"/>
        <v>1.2614114783865862</v>
      </c>
      <c r="AS108" s="5">
        <f t="shared" si="6"/>
        <v>0.0005</v>
      </c>
      <c r="AT108" s="5">
        <f t="shared" si="7"/>
        <v>0.5555</v>
      </c>
      <c r="AU108" s="62">
        <f t="shared" si="8"/>
        <v>0.003077175904348732</v>
      </c>
    </row>
    <row r="109" spans="28:47" ht="12.75">
      <c r="AB109" s="9">
        <v>15</v>
      </c>
      <c r="AC109" s="5">
        <f t="shared" si="9"/>
        <v>11.839830470570723</v>
      </c>
      <c r="AD109" s="5">
        <f t="shared" si="10"/>
        <v>-1.83772268236293E-16</v>
      </c>
      <c r="AE109" s="5">
        <f t="shared" si="11"/>
        <v>-0.8</v>
      </c>
      <c r="AG109" s="1" t="s">
        <v>56</v>
      </c>
      <c r="AH109" s="3">
        <v>0.98</v>
      </c>
      <c r="AL109" s="9">
        <v>556</v>
      </c>
      <c r="AM109" s="9">
        <f t="shared" si="0"/>
        <v>0.556</v>
      </c>
      <c r="AN109" s="5">
        <f t="shared" si="3"/>
        <v>0.16353098804612962</v>
      </c>
      <c r="AO109" s="5">
        <f t="shared" si="1"/>
        <v>0.016353098804612963</v>
      </c>
      <c r="AP109" s="5">
        <f t="shared" si="4"/>
        <v>0.44449277693581896</v>
      </c>
      <c r="AQ109" s="5">
        <f t="shared" si="5"/>
        <v>0.344</v>
      </c>
      <c r="AR109" s="13">
        <f t="shared" si="2"/>
        <v>1.2603530988046128</v>
      </c>
      <c r="AS109" s="5">
        <f t="shared" si="6"/>
        <v>0.0005</v>
      </c>
      <c r="AT109" s="5">
        <f t="shared" si="7"/>
        <v>0.5565</v>
      </c>
      <c r="AU109" s="62">
        <f t="shared" si="8"/>
        <v>0.003082720365437648</v>
      </c>
    </row>
    <row r="110" spans="28:47" ht="12.75">
      <c r="AB110" s="9">
        <v>16</v>
      </c>
      <c r="AC110" s="5">
        <f t="shared" si="9"/>
        <v>12.629152501942105</v>
      </c>
      <c r="AD110" s="5">
        <f t="shared" si="10"/>
        <v>0.30901699437494723</v>
      </c>
      <c r="AE110" s="5">
        <f t="shared" si="11"/>
        <v>-0.8</v>
      </c>
      <c r="AG110" s="9" t="s">
        <v>10</v>
      </c>
      <c r="AH110" s="5" t="s">
        <v>11</v>
      </c>
      <c r="AL110" s="9">
        <v>557</v>
      </c>
      <c r="AM110" s="9">
        <f t="shared" si="0"/>
        <v>0.557</v>
      </c>
      <c r="AN110" s="5">
        <f t="shared" si="3"/>
        <v>0.1629483460014553</v>
      </c>
      <c r="AO110" s="5">
        <f t="shared" si="1"/>
        <v>0.01629483460014553</v>
      </c>
      <c r="AP110" s="5">
        <f t="shared" si="4"/>
        <v>0.4431086956940403</v>
      </c>
      <c r="AQ110" s="5">
        <f t="shared" si="5"/>
        <v>0.34299999999999997</v>
      </c>
      <c r="AR110" s="13">
        <f t="shared" si="2"/>
        <v>1.2592948346001456</v>
      </c>
      <c r="AS110" s="5">
        <f t="shared" si="6"/>
        <v>0.0005</v>
      </c>
      <c r="AT110" s="5">
        <f t="shared" si="7"/>
        <v>0.5575</v>
      </c>
      <c r="AU110" s="62">
        <f t="shared" si="8"/>
        <v>0.003088264826526565</v>
      </c>
    </row>
    <row r="111" spans="28:47" ht="12.75">
      <c r="AB111" s="9">
        <v>17</v>
      </c>
      <c r="AC111" s="5">
        <f t="shared" si="9"/>
        <v>13.418474533313487</v>
      </c>
      <c r="AD111" s="5">
        <f t="shared" si="10"/>
        <v>0.5877852522924737</v>
      </c>
      <c r="AE111" s="5">
        <f t="shared" si="11"/>
        <v>-0.8</v>
      </c>
      <c r="AG111" s="5">
        <f>-AH109*COS(AC62*I4)</f>
        <v>-0.98</v>
      </c>
      <c r="AH111" s="5">
        <f>AH87+AH108</f>
        <v>-0.755</v>
      </c>
      <c r="AL111" s="9">
        <v>558</v>
      </c>
      <c r="AM111" s="9">
        <f t="shared" si="0"/>
        <v>0.558</v>
      </c>
      <c r="AN111" s="5">
        <f t="shared" si="3"/>
        <v>0.16236685059895106</v>
      </c>
      <c r="AO111" s="5">
        <f t="shared" si="1"/>
        <v>0.016236685059895107</v>
      </c>
      <c r="AP111" s="5">
        <f t="shared" si="4"/>
        <v>0.4417255230074903</v>
      </c>
      <c r="AQ111" s="5">
        <f t="shared" si="5"/>
        <v>0.34199999999999997</v>
      </c>
      <c r="AR111" s="13">
        <f t="shared" si="2"/>
        <v>1.2582366850598952</v>
      </c>
      <c r="AS111" s="5">
        <f t="shared" si="6"/>
        <v>0.0005</v>
      </c>
      <c r="AT111" s="5">
        <f t="shared" si="7"/>
        <v>0.5585</v>
      </c>
      <c r="AU111" s="62">
        <f t="shared" si="8"/>
        <v>0.0030938092876154817</v>
      </c>
    </row>
    <row r="112" spans="28:47" ht="12.75">
      <c r="AB112" s="9">
        <v>18</v>
      </c>
      <c r="AC112" s="5">
        <f t="shared" si="9"/>
        <v>14.207796564684868</v>
      </c>
      <c r="AD112" s="5">
        <f t="shared" si="10"/>
        <v>0.8090169943749473</v>
      </c>
      <c r="AE112" s="5">
        <f t="shared" si="11"/>
        <v>-0.8</v>
      </c>
      <c r="AG112" s="9">
        <v>0</v>
      </c>
      <c r="AH112" s="5">
        <f>AH111</f>
        <v>-0.755</v>
      </c>
      <c r="AL112" s="9">
        <v>559</v>
      </c>
      <c r="AM112" s="9">
        <f t="shared" si="0"/>
        <v>0.559</v>
      </c>
      <c r="AN112" s="5">
        <f t="shared" si="3"/>
        <v>0.16178649475596046</v>
      </c>
      <c r="AO112" s="5">
        <f t="shared" si="1"/>
        <v>0.016178649475596045</v>
      </c>
      <c r="AP112" s="5">
        <f t="shared" si="4"/>
        <v>0.4403432544482509</v>
      </c>
      <c r="AQ112" s="5">
        <f t="shared" si="5"/>
        <v>0.34099999999999997</v>
      </c>
      <c r="AR112" s="13">
        <f t="shared" si="2"/>
        <v>1.257178649475596</v>
      </c>
      <c r="AS112" s="5">
        <f t="shared" si="6"/>
        <v>0.0005</v>
      </c>
      <c r="AT112" s="5">
        <f t="shared" si="7"/>
        <v>0.5595</v>
      </c>
      <c r="AU112" s="62">
        <f t="shared" si="8"/>
        <v>0.0030993537487043984</v>
      </c>
    </row>
    <row r="113" spans="28:47" ht="12.75">
      <c r="AB113" s="9">
        <v>19</v>
      </c>
      <c r="AC113" s="5">
        <f t="shared" si="9"/>
        <v>14.99711859605625</v>
      </c>
      <c r="AD113" s="5">
        <f t="shared" si="10"/>
        <v>0.9510565162951535</v>
      </c>
      <c r="AE113" s="5">
        <f t="shared" si="11"/>
        <v>-0.8</v>
      </c>
      <c r="AG113" s="5">
        <f>AH109/2*COS(AC62*I4)</f>
        <v>0.49</v>
      </c>
      <c r="AH113" s="5">
        <f>AH111</f>
        <v>-0.755</v>
      </c>
      <c r="AL113" s="9">
        <v>560</v>
      </c>
      <c r="AM113" s="9">
        <f t="shared" si="0"/>
        <v>0.56</v>
      </c>
      <c r="AN113" s="5">
        <f t="shared" si="3"/>
        <v>0.1612072714395618</v>
      </c>
      <c r="AO113" s="5">
        <f t="shared" si="1"/>
        <v>0.016120727143956178</v>
      </c>
      <c r="AP113" s="5">
        <f t="shared" si="4"/>
        <v>0.4389618856097606</v>
      </c>
      <c r="AQ113" s="5">
        <f t="shared" si="5"/>
        <v>0.33999999999999997</v>
      </c>
      <c r="AR113" s="13">
        <f t="shared" si="2"/>
        <v>1.2561207271439563</v>
      </c>
      <c r="AS113" s="5">
        <f t="shared" si="6"/>
        <v>0.0005</v>
      </c>
      <c r="AT113" s="5">
        <f t="shared" si="7"/>
        <v>0.5605</v>
      </c>
      <c r="AU113" s="62">
        <f t="shared" si="8"/>
        <v>0.003104898209793315</v>
      </c>
    </row>
    <row r="114" spans="28:47" ht="12.75">
      <c r="AB114" s="9">
        <v>20</v>
      </c>
      <c r="AC114" s="5">
        <f t="shared" si="9"/>
        <v>15.78644062742763</v>
      </c>
      <c r="AD114" s="5">
        <f t="shared" si="10"/>
        <v>1</v>
      </c>
      <c r="AE114" s="5">
        <f t="shared" si="11"/>
        <v>-0.8</v>
      </c>
      <c r="AG114" s="8" t="s">
        <v>59</v>
      </c>
      <c r="AL114" s="9">
        <v>561</v>
      </c>
      <c r="AM114" s="9">
        <f t="shared" si="0"/>
        <v>0.561</v>
      </c>
      <c r="AN114" s="5">
        <f t="shared" si="3"/>
        <v>0.16062917366607574</v>
      </c>
      <c r="AO114" s="5">
        <f t="shared" si="1"/>
        <v>0.016062917366607574</v>
      </c>
      <c r="AP114" s="5">
        <f t="shared" si="4"/>
        <v>0.4375814121066409</v>
      </c>
      <c r="AQ114" s="5">
        <f t="shared" si="5"/>
        <v>0.33899999999999997</v>
      </c>
      <c r="AR114" s="13">
        <f t="shared" si="2"/>
        <v>1.2550629173666077</v>
      </c>
      <c r="AS114" s="5">
        <f t="shared" si="6"/>
        <v>0.0005</v>
      </c>
      <c r="AT114" s="5">
        <f t="shared" si="7"/>
        <v>0.5615</v>
      </c>
      <c r="AU114" s="62">
        <f t="shared" si="8"/>
        <v>0.0031104426708822314</v>
      </c>
    </row>
    <row r="115" spans="33:47" ht="12.75">
      <c r="AG115" s="5">
        <f>AG90</f>
        <v>-1.1043258033935905</v>
      </c>
      <c r="AH115" s="5">
        <f>AH111</f>
        <v>-0.755</v>
      </c>
      <c r="AL115" s="9">
        <v>562</v>
      </c>
      <c r="AM115" s="9">
        <f t="shared" si="0"/>
        <v>0.562</v>
      </c>
      <c r="AN115" s="5">
        <f t="shared" si="3"/>
        <v>0.16005219450057906</v>
      </c>
      <c r="AO115" s="5">
        <f t="shared" si="1"/>
        <v>0.016005219450057905</v>
      </c>
      <c r="AP115" s="5">
        <f t="shared" si="4"/>
        <v>0.43620182957452563</v>
      </c>
      <c r="AQ115" s="5">
        <f t="shared" si="5"/>
        <v>0.338</v>
      </c>
      <c r="AR115" s="13">
        <f t="shared" si="2"/>
        <v>1.254005219450058</v>
      </c>
      <c r="AS115" s="5">
        <f t="shared" si="6"/>
        <v>0.0005</v>
      </c>
      <c r="AT115" s="5">
        <f t="shared" si="7"/>
        <v>0.5625</v>
      </c>
      <c r="AU115" s="62">
        <f t="shared" si="8"/>
        <v>0.003115987131971148</v>
      </c>
    </row>
    <row r="116" spans="33:47" ht="12.75">
      <c r="AG116" s="5">
        <f>AG87</f>
        <v>-0.5043258033935905</v>
      </c>
      <c r="AH116" s="5">
        <f>AH111</f>
        <v>-0.755</v>
      </c>
      <c r="AL116" s="9">
        <v>563</v>
      </c>
      <c r="AM116" s="9">
        <f t="shared" si="0"/>
        <v>0.5630000000000001</v>
      </c>
      <c r="AN116" s="5">
        <f t="shared" si="3"/>
        <v>0.1594763270564237</v>
      </c>
      <c r="AO116" s="5">
        <f t="shared" si="1"/>
        <v>0.01594763270564237</v>
      </c>
      <c r="AP116" s="5">
        <f t="shared" si="4"/>
        <v>0.43482313366989045</v>
      </c>
      <c r="AQ116" s="5">
        <f t="shared" si="5"/>
        <v>0.33699999999999997</v>
      </c>
      <c r="AR116" s="13">
        <f t="shared" si="2"/>
        <v>1.2529476327056424</v>
      </c>
      <c r="AS116" s="5">
        <f t="shared" si="6"/>
        <v>0.0005</v>
      </c>
      <c r="AT116" s="5">
        <f t="shared" si="7"/>
        <v>0.5635</v>
      </c>
      <c r="AU116" s="62">
        <f t="shared" si="8"/>
        <v>0.003121531593060065</v>
      </c>
    </row>
    <row r="117" spans="33:47" ht="12.75">
      <c r="AG117" s="9"/>
      <c r="AH117" s="9"/>
      <c r="AL117" s="9">
        <v>564</v>
      </c>
      <c r="AM117" s="9">
        <f aca="true" t="shared" si="12" ref="AM117:AM180">AL117*$AN$49</f>
        <v>0.5640000000000001</v>
      </c>
      <c r="AN117" s="5">
        <f t="shared" si="3"/>
        <v>0.1589015644947618</v>
      </c>
      <c r="AO117" s="5">
        <f aca="true" t="shared" si="13" ref="AO117:AO180">AN117/$AN$50</f>
        <v>0.01589015644947618</v>
      </c>
      <c r="AP117" s="5">
        <f t="shared" si="4"/>
        <v>0.4334453200698859</v>
      </c>
      <c r="AQ117" s="5">
        <f t="shared" si="5"/>
        <v>0.33599999999999997</v>
      </c>
      <c r="AR117" s="13">
        <f t="shared" si="2"/>
        <v>1.251890156449476</v>
      </c>
      <c r="AS117" s="5">
        <f t="shared" si="6"/>
        <v>0.0005</v>
      </c>
      <c r="AT117" s="5">
        <f t="shared" si="7"/>
        <v>0.5645</v>
      </c>
      <c r="AU117" s="62">
        <f t="shared" si="8"/>
        <v>0.0031270760541489816</v>
      </c>
    </row>
    <row r="118" spans="33:47" ht="12.75">
      <c r="AG118" s="1" t="s">
        <v>63</v>
      </c>
      <c r="AL118" s="9">
        <v>565</v>
      </c>
      <c r="AM118" s="9">
        <f t="shared" si="12"/>
        <v>0.5650000000000001</v>
      </c>
      <c r="AN118" s="5">
        <f aca="true" t="shared" si="14" ref="AN118:AN181">IF(AM118&lt;$AE$80,($AC$67*$AC$64*($AE$80-AM118)/SQRT($AC$63^2-($AE$80-AM118)^2)),-($AC$67*$AC$64*($AE$80-AM118)/SQRT($AC$63^2-($AE$80-AM118)^2)))</f>
        <v>0.15832790002407604</v>
      </c>
      <c r="AO118" s="5">
        <f t="shared" si="13"/>
        <v>0.015832790002407605</v>
      </c>
      <c r="AP118" s="5">
        <f aca="true" t="shared" si="15" ref="AP118:AP181">ATAN(AN118/($AC$67*$AC$64))</f>
        <v>0.4320683844721701</v>
      </c>
      <c r="AQ118" s="5">
        <f aca="true" t="shared" si="16" ref="AQ118:AQ181">$AC$63*SIN(AP118)</f>
        <v>0.33499999999999996</v>
      </c>
      <c r="AR118" s="13">
        <f aca="true" t="shared" si="17" ref="AR118:AR181">AO118+$AH$94+$AH$103+$AC$63*SIN(AP118)</f>
        <v>1.2508327900024077</v>
      </c>
      <c r="AS118" s="5">
        <f aca="true" t="shared" si="18" ref="AS118:AS181">($AH$125)/$AN$50</f>
        <v>0.0005</v>
      </c>
      <c r="AT118" s="5">
        <f aca="true" t="shared" si="19" ref="AT118:AT181">AM118+AS118</f>
        <v>0.5655</v>
      </c>
      <c r="AU118" s="62">
        <f t="shared" si="8"/>
        <v>0.003132620515237898</v>
      </c>
    </row>
    <row r="119" spans="33:47" ht="12.75">
      <c r="AG119" s="1" t="s">
        <v>64</v>
      </c>
      <c r="AL119" s="9">
        <v>566</v>
      </c>
      <c r="AM119" s="9">
        <f t="shared" si="12"/>
        <v>0.5660000000000001</v>
      </c>
      <c r="AN119" s="5">
        <f t="shared" si="14"/>
        <v>0.15775532689971533</v>
      </c>
      <c r="AO119" s="5">
        <f t="shared" si="13"/>
        <v>0.015775532689971533</v>
      </c>
      <c r="AP119" s="5">
        <f t="shared" si="15"/>
        <v>0.4306923225947444</v>
      </c>
      <c r="AQ119" s="5">
        <f t="shared" si="16"/>
        <v>0.33399999999999996</v>
      </c>
      <c r="AR119" s="13">
        <f t="shared" si="17"/>
        <v>1.2497755326899715</v>
      </c>
      <c r="AS119" s="5">
        <f t="shared" si="18"/>
        <v>0.0005</v>
      </c>
      <c r="AT119" s="5">
        <f t="shared" si="19"/>
        <v>0.5665</v>
      </c>
      <c r="AU119" s="62">
        <f aca="true" t="shared" si="20" ref="AU119:AU182">$AC$67*$AC$62^2*AM119</f>
        <v>0.0031381649763268147</v>
      </c>
    </row>
    <row r="120" spans="33:47" ht="12.75">
      <c r="AG120" s="9" t="s">
        <v>10</v>
      </c>
      <c r="AH120" s="9" t="s">
        <v>11</v>
      </c>
      <c r="AL120" s="9">
        <v>567</v>
      </c>
      <c r="AM120" s="9">
        <f t="shared" si="12"/>
        <v>0.5670000000000001</v>
      </c>
      <c r="AN120" s="5">
        <f t="shared" si="14"/>
        <v>0.1571838384234362</v>
      </c>
      <c r="AO120" s="5">
        <f t="shared" si="13"/>
        <v>0.01571838384234362</v>
      </c>
      <c r="AP120" s="5">
        <f t="shared" si="15"/>
        <v>0.42931713017578993</v>
      </c>
      <c r="AQ120" s="5">
        <f t="shared" si="16"/>
        <v>0.333</v>
      </c>
      <c r="AR120" s="13">
        <f t="shared" si="17"/>
        <v>1.2487183838423437</v>
      </c>
      <c r="AS120" s="5">
        <f t="shared" si="18"/>
        <v>0.0005</v>
      </c>
      <c r="AT120" s="5">
        <f t="shared" si="19"/>
        <v>0.5675</v>
      </c>
      <c r="AU120" s="62">
        <f t="shared" si="20"/>
        <v>0.0031437094374157314</v>
      </c>
    </row>
    <row r="121" spans="33:47" ht="12.75">
      <c r="AG121" s="5">
        <f>IF(I4=0,AB78,10)</f>
        <v>1.0005</v>
      </c>
      <c r="AH121" s="5">
        <f>AC78</f>
        <v>-0.8</v>
      </c>
      <c r="AL121" s="9">
        <v>568</v>
      </c>
      <c r="AM121" s="9">
        <f t="shared" si="12"/>
        <v>0.5680000000000001</v>
      </c>
      <c r="AN121" s="5">
        <f t="shared" si="14"/>
        <v>0.1566134279429491</v>
      </c>
      <c r="AO121" s="5">
        <f t="shared" si="13"/>
        <v>0.01566134279429491</v>
      </c>
      <c r="AP121" s="5">
        <f t="shared" si="15"/>
        <v>0.4279428029735057</v>
      </c>
      <c r="AQ121" s="5">
        <f t="shared" si="16"/>
        <v>0.332</v>
      </c>
      <c r="AR121" s="13">
        <f t="shared" si="17"/>
        <v>1.247661342794295</v>
      </c>
      <c r="AS121" s="5">
        <f t="shared" si="18"/>
        <v>0.0005</v>
      </c>
      <c r="AT121" s="5">
        <f t="shared" si="19"/>
        <v>0.5685</v>
      </c>
      <c r="AU121" s="62">
        <f t="shared" si="20"/>
        <v>0.003149253898504648</v>
      </c>
    </row>
    <row r="122" spans="33:47" ht="12.75">
      <c r="AG122" s="9">
        <f>IF(I4=0,1,10)</f>
        <v>1</v>
      </c>
      <c r="AH122" s="5">
        <f>AH121</f>
        <v>-0.8</v>
      </c>
      <c r="AL122" s="9">
        <v>569</v>
      </c>
      <c r="AM122" s="9">
        <f t="shared" si="12"/>
        <v>0.5690000000000001</v>
      </c>
      <c r="AN122" s="5">
        <f t="shared" si="14"/>
        <v>0.1560440888514703</v>
      </c>
      <c r="AO122" s="5">
        <f t="shared" si="13"/>
        <v>0.01560440888514703</v>
      </c>
      <c r="AP122" s="5">
        <f t="shared" si="15"/>
        <v>0.42656933676594866</v>
      </c>
      <c r="AQ122" s="5">
        <f t="shared" si="16"/>
        <v>0.33099999999999996</v>
      </c>
      <c r="AR122" s="13">
        <f t="shared" si="17"/>
        <v>1.2466044088851471</v>
      </c>
      <c r="AS122" s="5">
        <f t="shared" si="18"/>
        <v>0.0005</v>
      </c>
      <c r="AT122" s="5">
        <f t="shared" si="19"/>
        <v>0.5695</v>
      </c>
      <c r="AU122" s="62">
        <f t="shared" si="20"/>
        <v>0.0031547983595935645</v>
      </c>
    </row>
    <row r="123" spans="33:47" ht="12.75">
      <c r="AG123" s="9"/>
      <c r="AH123" s="9"/>
      <c r="AL123" s="9">
        <v>570</v>
      </c>
      <c r="AM123" s="9">
        <f t="shared" si="12"/>
        <v>0.5700000000000001</v>
      </c>
      <c r="AN123" s="5">
        <f t="shared" si="14"/>
        <v>0.15547581458727866</v>
      </c>
      <c r="AO123" s="5">
        <f t="shared" si="13"/>
        <v>0.015547581458727866</v>
      </c>
      <c r="AP123" s="5">
        <f t="shared" si="15"/>
        <v>0.42519672735087505</v>
      </c>
      <c r="AQ123" s="5">
        <f t="shared" si="16"/>
        <v>0.32999999999999996</v>
      </c>
      <c r="AR123" s="13">
        <f t="shared" si="17"/>
        <v>1.245547581458728</v>
      </c>
      <c r="AS123" s="5">
        <f t="shared" si="18"/>
        <v>0.0005</v>
      </c>
      <c r="AT123" s="5">
        <f t="shared" si="19"/>
        <v>0.5705</v>
      </c>
      <c r="AU123" s="62">
        <f t="shared" si="20"/>
        <v>0.003160342820682481</v>
      </c>
    </row>
    <row r="124" spans="33:47" ht="12.75">
      <c r="AG124" s="1" t="s">
        <v>66</v>
      </c>
      <c r="AH124" s="9">
        <v>1</v>
      </c>
      <c r="AL124" s="9">
        <v>571</v>
      </c>
      <c r="AM124" s="9">
        <f t="shared" si="12"/>
        <v>0.5710000000000001</v>
      </c>
      <c r="AN124" s="5">
        <f t="shared" si="14"/>
        <v>0.15490859863327747</v>
      </c>
      <c r="AO124" s="5">
        <f t="shared" si="13"/>
        <v>0.015490859863327747</v>
      </c>
      <c r="AP124" s="5">
        <f t="shared" si="15"/>
        <v>0.4238249705455827</v>
      </c>
      <c r="AQ124" s="5">
        <f t="shared" si="16"/>
        <v>0.32899999999999996</v>
      </c>
      <c r="AR124" s="13">
        <f t="shared" si="17"/>
        <v>1.2444908598633277</v>
      </c>
      <c r="AS124" s="5">
        <f t="shared" si="18"/>
        <v>0.0005</v>
      </c>
      <c r="AT124" s="5">
        <f t="shared" si="19"/>
        <v>0.5715</v>
      </c>
      <c r="AU124" s="62">
        <f t="shared" si="20"/>
        <v>0.003165887281771398</v>
      </c>
    </row>
    <row r="125" spans="33:47" ht="12.75">
      <c r="AG125" s="1" t="s">
        <v>65</v>
      </c>
      <c r="AH125" s="4">
        <f>IF(I4=0,AH124/200,0)</f>
        <v>0.005</v>
      </c>
      <c r="AL125" s="9">
        <v>572</v>
      </c>
      <c r="AM125" s="9">
        <f t="shared" si="12"/>
        <v>0.5720000000000001</v>
      </c>
      <c r="AN125" s="5">
        <f t="shared" si="14"/>
        <v>0.15434243451656157</v>
      </c>
      <c r="AO125" s="5">
        <f t="shared" si="13"/>
        <v>0.015434243451656157</v>
      </c>
      <c r="AP125" s="5">
        <f t="shared" si="15"/>
        <v>0.4224540621867557</v>
      </c>
      <c r="AQ125" s="5">
        <f t="shared" si="16"/>
        <v>0.32799999999999996</v>
      </c>
      <c r="AR125" s="13">
        <f t="shared" si="17"/>
        <v>1.2434342434516563</v>
      </c>
      <c r="AS125" s="5">
        <f t="shared" si="18"/>
        <v>0.0005</v>
      </c>
      <c r="AT125" s="5">
        <f t="shared" si="19"/>
        <v>0.5725</v>
      </c>
      <c r="AU125" s="62">
        <f t="shared" si="20"/>
        <v>0.0031714317428603147</v>
      </c>
    </row>
    <row r="126" spans="38:47" ht="12.75">
      <c r="AL126" s="9">
        <v>573</v>
      </c>
      <c r="AM126" s="9">
        <f t="shared" si="12"/>
        <v>0.5730000000000001</v>
      </c>
      <c r="AN126" s="5">
        <f t="shared" si="14"/>
        <v>0.15377731580798912</v>
      </c>
      <c r="AO126" s="5">
        <f t="shared" si="13"/>
        <v>0.015377731580798911</v>
      </c>
      <c r="AP126" s="5">
        <f t="shared" si="15"/>
        <v>0.4210839981303098</v>
      </c>
      <c r="AQ126" s="5">
        <f t="shared" si="16"/>
        <v>0.32699999999999996</v>
      </c>
      <c r="AR126" s="13">
        <f t="shared" si="17"/>
        <v>1.242377731580799</v>
      </c>
      <c r="AS126" s="5">
        <f t="shared" si="18"/>
        <v>0.0005</v>
      </c>
      <c r="AT126" s="5">
        <f t="shared" si="19"/>
        <v>0.5735</v>
      </c>
      <c r="AU126" s="62">
        <f t="shared" si="20"/>
        <v>0.0031769762039492314</v>
      </c>
    </row>
    <row r="127" spans="38:47" ht="12.75">
      <c r="AL127" s="9">
        <v>574</v>
      </c>
      <c r="AM127" s="9">
        <f t="shared" si="12"/>
        <v>0.5740000000000001</v>
      </c>
      <c r="AN127" s="5">
        <f t="shared" si="14"/>
        <v>0.15321323612175847</v>
      </c>
      <c r="AO127" s="5">
        <f t="shared" si="13"/>
        <v>0.015321323612175846</v>
      </c>
      <c r="AP127" s="5">
        <f t="shared" si="15"/>
        <v>0.4197147742512398</v>
      </c>
      <c r="AQ127" s="5">
        <f t="shared" si="16"/>
        <v>0.3259999999999999</v>
      </c>
      <c r="AR127" s="13">
        <f t="shared" si="17"/>
        <v>1.2413213236121758</v>
      </c>
      <c r="AS127" s="5">
        <f t="shared" si="18"/>
        <v>0.0005</v>
      </c>
      <c r="AT127" s="5">
        <f t="shared" si="19"/>
        <v>0.5745</v>
      </c>
      <c r="AU127" s="62">
        <f t="shared" si="20"/>
        <v>0.0031825206650381477</v>
      </c>
    </row>
    <row r="128" spans="38:47" ht="12.75">
      <c r="AL128" s="9">
        <v>575</v>
      </c>
      <c r="AM128" s="9">
        <f t="shared" si="12"/>
        <v>0.5750000000000001</v>
      </c>
      <c r="AN128" s="5">
        <f t="shared" si="14"/>
        <v>0.15265018911498962</v>
      </c>
      <c r="AO128" s="5">
        <f t="shared" si="13"/>
        <v>0.015265018911498961</v>
      </c>
      <c r="AP128" s="5">
        <f t="shared" si="15"/>
        <v>0.418346386443468</v>
      </c>
      <c r="AQ128" s="5">
        <f t="shared" si="16"/>
        <v>0.32499999999999996</v>
      </c>
      <c r="AR128" s="13">
        <f t="shared" si="17"/>
        <v>1.240265018911499</v>
      </c>
      <c r="AS128" s="5">
        <f t="shared" si="18"/>
        <v>0.0005</v>
      </c>
      <c r="AT128" s="5">
        <f t="shared" si="19"/>
        <v>0.5755</v>
      </c>
      <c r="AU128" s="62">
        <f t="shared" si="20"/>
        <v>0.0031880651261270644</v>
      </c>
    </row>
    <row r="129" spans="38:47" ht="12.75">
      <c r="AL129" s="9">
        <v>576</v>
      </c>
      <c r="AM129" s="9">
        <f t="shared" si="12"/>
        <v>0.5760000000000001</v>
      </c>
      <c r="AN129" s="5">
        <f t="shared" si="14"/>
        <v>0.15208816848731055</v>
      </c>
      <c r="AO129" s="5">
        <f t="shared" si="13"/>
        <v>0.015208816848731054</v>
      </c>
      <c r="AP129" s="5">
        <f t="shared" si="15"/>
        <v>0.4169788306196939</v>
      </c>
      <c r="AQ129" s="5">
        <f t="shared" si="16"/>
        <v>0.3239999999999999</v>
      </c>
      <c r="AR129" s="13">
        <f t="shared" si="17"/>
        <v>1.239208816848731</v>
      </c>
      <c r="AS129" s="5">
        <f t="shared" si="18"/>
        <v>0.0005</v>
      </c>
      <c r="AT129" s="5">
        <f t="shared" si="19"/>
        <v>0.5765</v>
      </c>
      <c r="AU129" s="62">
        <f t="shared" si="20"/>
        <v>0.003193609587215981</v>
      </c>
    </row>
    <row r="130" spans="38:47" ht="12.75">
      <c r="AL130" s="9">
        <v>577</v>
      </c>
      <c r="AM130" s="9">
        <f t="shared" si="12"/>
        <v>0.577</v>
      </c>
      <c r="AN130" s="5">
        <f t="shared" si="14"/>
        <v>0.15152716798044832</v>
      </c>
      <c r="AO130" s="5">
        <f t="shared" si="13"/>
        <v>0.015152716798044832</v>
      </c>
      <c r="AP130" s="5">
        <f t="shared" si="15"/>
        <v>0.415612102711246</v>
      </c>
      <c r="AQ130" s="5">
        <f t="shared" si="16"/>
        <v>0.32299999999999995</v>
      </c>
      <c r="AR130" s="13">
        <f t="shared" si="17"/>
        <v>1.2381527167980448</v>
      </c>
      <c r="AS130" s="5">
        <f t="shared" si="18"/>
        <v>0.0005</v>
      </c>
      <c r="AT130" s="5">
        <f t="shared" si="19"/>
        <v>0.5774999999999999</v>
      </c>
      <c r="AU130" s="62">
        <f t="shared" si="20"/>
        <v>0.003199154048304897</v>
      </c>
    </row>
    <row r="131" spans="38:47" ht="12.75">
      <c r="AL131" s="9">
        <v>578</v>
      </c>
      <c r="AM131" s="9">
        <f t="shared" si="12"/>
        <v>0.578</v>
      </c>
      <c r="AN131" s="5">
        <f t="shared" si="14"/>
        <v>0.15096718137782442</v>
      </c>
      <c r="AO131" s="5">
        <f t="shared" si="13"/>
        <v>0.015096718137782442</v>
      </c>
      <c r="AP131" s="5">
        <f t="shared" si="15"/>
        <v>0.41424619866793383</v>
      </c>
      <c r="AQ131" s="5">
        <f t="shared" si="16"/>
        <v>0.32200000000000006</v>
      </c>
      <c r="AR131" s="13">
        <f t="shared" si="17"/>
        <v>1.2370967181377825</v>
      </c>
      <c r="AS131" s="5">
        <f t="shared" si="18"/>
        <v>0.0005</v>
      </c>
      <c r="AT131" s="5">
        <f t="shared" si="19"/>
        <v>0.5784999999999999</v>
      </c>
      <c r="AU131" s="62">
        <f t="shared" si="20"/>
        <v>0.0032046985093938138</v>
      </c>
    </row>
    <row r="132" spans="38:47" ht="12.75">
      <c r="AL132" s="9">
        <v>579</v>
      </c>
      <c r="AM132" s="9">
        <f t="shared" si="12"/>
        <v>0.579</v>
      </c>
      <c r="AN132" s="5">
        <f t="shared" si="14"/>
        <v>0.1504082025041551</v>
      </c>
      <c r="AO132" s="5">
        <f t="shared" si="13"/>
        <v>0.01504082025041551</v>
      </c>
      <c r="AP132" s="5">
        <f t="shared" si="15"/>
        <v>0.4128811144579025</v>
      </c>
      <c r="AQ132" s="5">
        <f t="shared" si="16"/>
        <v>0.32100000000000006</v>
      </c>
      <c r="AR132" s="13">
        <f t="shared" si="17"/>
        <v>1.2360408202504156</v>
      </c>
      <c r="AS132" s="5">
        <f t="shared" si="18"/>
        <v>0.0005</v>
      </c>
      <c r="AT132" s="5">
        <f t="shared" si="19"/>
        <v>0.5794999999999999</v>
      </c>
      <c r="AU132" s="62">
        <f t="shared" si="20"/>
        <v>0.0032102429704827305</v>
      </c>
    </row>
    <row r="133" spans="38:47" ht="12.75">
      <c r="AL133" s="9">
        <v>580</v>
      </c>
      <c r="AM133" s="9">
        <f t="shared" si="12"/>
        <v>0.58</v>
      </c>
      <c r="AN133" s="5">
        <f t="shared" si="14"/>
        <v>0.149850225225056</v>
      </c>
      <c r="AO133" s="5">
        <f t="shared" si="13"/>
        <v>0.0149850225225056</v>
      </c>
      <c r="AP133" s="5">
        <f t="shared" si="15"/>
        <v>0.41151684606748806</v>
      </c>
      <c r="AQ133" s="5">
        <f t="shared" si="16"/>
        <v>0.32000000000000006</v>
      </c>
      <c r="AR133" s="13">
        <f t="shared" si="17"/>
        <v>1.2349850225225056</v>
      </c>
      <c r="AS133" s="5">
        <f t="shared" si="18"/>
        <v>0.0005</v>
      </c>
      <c r="AT133" s="5">
        <f t="shared" si="19"/>
        <v>0.5804999999999999</v>
      </c>
      <c r="AU133" s="62">
        <f t="shared" si="20"/>
        <v>0.0032157874315716472</v>
      </c>
    </row>
    <row r="134" spans="38:47" ht="12.75">
      <c r="AL134" s="9">
        <v>581</v>
      </c>
      <c r="AM134" s="9">
        <f t="shared" si="12"/>
        <v>0.581</v>
      </c>
      <c r="AN134" s="5">
        <f t="shared" si="14"/>
        <v>0.14929324344665118</v>
      </c>
      <c r="AO134" s="5">
        <f t="shared" si="13"/>
        <v>0.014929324344665118</v>
      </c>
      <c r="AP134" s="5">
        <f t="shared" si="15"/>
        <v>0.4101533895010741</v>
      </c>
      <c r="AQ134" s="5">
        <f t="shared" si="16"/>
        <v>0.31900000000000006</v>
      </c>
      <c r="AR134" s="13">
        <f t="shared" si="17"/>
        <v>1.2339293243446652</v>
      </c>
      <c r="AS134" s="5">
        <f t="shared" si="18"/>
        <v>0.0005</v>
      </c>
      <c r="AT134" s="5">
        <f t="shared" si="19"/>
        <v>0.5814999999999999</v>
      </c>
      <c r="AU134" s="62">
        <f t="shared" si="20"/>
        <v>0.0032213318926605635</v>
      </c>
    </row>
    <row r="135" spans="38:47" ht="12.75">
      <c r="AL135" s="9">
        <v>582</v>
      </c>
      <c r="AM135" s="9">
        <f t="shared" si="12"/>
        <v>0.582</v>
      </c>
      <c r="AN135" s="5">
        <f t="shared" si="14"/>
        <v>0.1487372511151865</v>
      </c>
      <c r="AO135" s="5">
        <f t="shared" si="13"/>
        <v>0.01487372511151865</v>
      </c>
      <c r="AP135" s="5">
        <f t="shared" si="15"/>
        <v>0.4087907407809496</v>
      </c>
      <c r="AQ135" s="5">
        <f t="shared" si="16"/>
        <v>0.31800000000000006</v>
      </c>
      <c r="AR135" s="13">
        <f t="shared" si="17"/>
        <v>1.2328737251115187</v>
      </c>
      <c r="AS135" s="5">
        <f t="shared" si="18"/>
        <v>0.0005</v>
      </c>
      <c r="AT135" s="5">
        <f t="shared" si="19"/>
        <v>0.5824999999999999</v>
      </c>
      <c r="AU135" s="62">
        <f t="shared" si="20"/>
        <v>0.0032268763537494803</v>
      </c>
    </row>
    <row r="136" spans="38:47" ht="12.75">
      <c r="AL136" s="9">
        <v>583</v>
      </c>
      <c r="AM136" s="9">
        <f t="shared" si="12"/>
        <v>0.583</v>
      </c>
      <c r="AN136" s="5">
        <f t="shared" si="14"/>
        <v>0.1481822422166473</v>
      </c>
      <c r="AO136" s="5">
        <f t="shared" si="13"/>
        <v>0.01481822422166473</v>
      </c>
      <c r="AP136" s="5">
        <f t="shared" si="15"/>
        <v>0.40742889594716836</v>
      </c>
      <c r="AQ136" s="5">
        <f t="shared" si="16"/>
        <v>0.317</v>
      </c>
      <c r="AR136" s="13">
        <f t="shared" si="17"/>
        <v>1.2318182242216646</v>
      </c>
      <c r="AS136" s="5">
        <f t="shared" si="18"/>
        <v>0.0005</v>
      </c>
      <c r="AT136" s="5">
        <f t="shared" si="19"/>
        <v>0.5834999999999999</v>
      </c>
      <c r="AU136" s="62">
        <f t="shared" si="20"/>
        <v>0.003232420814838397</v>
      </c>
    </row>
    <row r="137" spans="38:47" ht="12.75">
      <c r="AL137" s="9">
        <v>584</v>
      </c>
      <c r="AM137" s="9">
        <f t="shared" si="12"/>
        <v>0.584</v>
      </c>
      <c r="AN137" s="5">
        <f t="shared" si="14"/>
        <v>0.14762821077638064</v>
      </c>
      <c r="AO137" s="5">
        <f t="shared" si="13"/>
        <v>0.014762821077638063</v>
      </c>
      <c r="AP137" s="5">
        <f t="shared" si="15"/>
        <v>0.4060678510574098</v>
      </c>
      <c r="AQ137" s="5">
        <f t="shared" si="16"/>
        <v>0.31600000000000006</v>
      </c>
      <c r="AR137" s="13">
        <f t="shared" si="17"/>
        <v>1.2307628210776382</v>
      </c>
      <c r="AS137" s="5">
        <f t="shared" si="18"/>
        <v>0.0005</v>
      </c>
      <c r="AT137" s="5">
        <f t="shared" si="19"/>
        <v>0.5844999999999999</v>
      </c>
      <c r="AU137" s="62">
        <f t="shared" si="20"/>
        <v>0.0032379652759273138</v>
      </c>
    </row>
    <row r="138" spans="38:47" ht="12.75">
      <c r="AL138" s="9">
        <v>585</v>
      </c>
      <c r="AM138" s="9">
        <f t="shared" si="12"/>
        <v>0.585</v>
      </c>
      <c r="AN138" s="5">
        <f t="shared" si="14"/>
        <v>0.14707515085872114</v>
      </c>
      <c r="AO138" s="5">
        <f t="shared" si="13"/>
        <v>0.014707515085872114</v>
      </c>
      <c r="AP138" s="5">
        <f t="shared" si="15"/>
        <v>0.4047076021868402</v>
      </c>
      <c r="AQ138" s="5">
        <f t="shared" si="16"/>
        <v>0.31500000000000006</v>
      </c>
      <c r="AR138" s="13">
        <f t="shared" si="17"/>
        <v>1.229707515085872</v>
      </c>
      <c r="AS138" s="5">
        <f t="shared" si="18"/>
        <v>0.0005</v>
      </c>
      <c r="AT138" s="5">
        <f t="shared" si="19"/>
        <v>0.5854999999999999</v>
      </c>
      <c r="AU138" s="62">
        <f t="shared" si="20"/>
        <v>0.00324350973701623</v>
      </c>
    </row>
    <row r="139" spans="38:47" ht="12.75">
      <c r="AL139" s="9">
        <v>586</v>
      </c>
      <c r="AM139" s="9">
        <f t="shared" si="12"/>
        <v>0.586</v>
      </c>
      <c r="AN139" s="5">
        <f t="shared" si="14"/>
        <v>0.14652305656662157</v>
      </c>
      <c r="AO139" s="5">
        <f t="shared" si="13"/>
        <v>0.014652305656662156</v>
      </c>
      <c r="AP139" s="5">
        <f t="shared" si="15"/>
        <v>0.4033481454279764</v>
      </c>
      <c r="AQ139" s="5">
        <f t="shared" si="16"/>
        <v>0.31400000000000006</v>
      </c>
      <c r="AR139" s="13">
        <f t="shared" si="17"/>
        <v>1.2286523056566623</v>
      </c>
      <c r="AS139" s="5">
        <f t="shared" si="18"/>
        <v>0.0005</v>
      </c>
      <c r="AT139" s="5">
        <f t="shared" si="19"/>
        <v>0.5864999999999999</v>
      </c>
      <c r="AU139" s="62">
        <f t="shared" si="20"/>
        <v>0.003249054198105147</v>
      </c>
    </row>
    <row r="140" spans="38:47" ht="12.75">
      <c r="AL140" s="9">
        <v>587</v>
      </c>
      <c r="AM140" s="9">
        <f t="shared" si="12"/>
        <v>0.587</v>
      </c>
      <c r="AN140" s="5">
        <f t="shared" si="14"/>
        <v>0.14597192204128703</v>
      </c>
      <c r="AO140" s="5">
        <f t="shared" si="13"/>
        <v>0.014597192204128704</v>
      </c>
      <c r="AP140" s="5">
        <f t="shared" si="15"/>
        <v>0.40198947689054987</v>
      </c>
      <c r="AQ140" s="5">
        <f t="shared" si="16"/>
        <v>0.31300000000000006</v>
      </c>
      <c r="AR140" s="13">
        <f t="shared" si="17"/>
        <v>1.2275971922041289</v>
      </c>
      <c r="AS140" s="5">
        <f t="shared" si="18"/>
        <v>0.0005</v>
      </c>
      <c r="AT140" s="5">
        <f t="shared" si="19"/>
        <v>0.5874999999999999</v>
      </c>
      <c r="AU140" s="62">
        <f t="shared" si="20"/>
        <v>0.0032545986591940635</v>
      </c>
    </row>
    <row r="141" spans="38:47" ht="12.75">
      <c r="AL141" s="9">
        <v>588</v>
      </c>
      <c r="AM141" s="9">
        <f t="shared" si="12"/>
        <v>0.588</v>
      </c>
      <c r="AN141" s="5">
        <f t="shared" si="14"/>
        <v>0.14542174146181353</v>
      </c>
      <c r="AO141" s="5">
        <f t="shared" si="13"/>
        <v>0.014542174146181353</v>
      </c>
      <c r="AP141" s="5">
        <f t="shared" si="15"/>
        <v>0.40063159270137194</v>
      </c>
      <c r="AQ141" s="5">
        <f t="shared" si="16"/>
        <v>0.31200000000000006</v>
      </c>
      <c r="AR141" s="13">
        <f t="shared" si="17"/>
        <v>1.2265421741461815</v>
      </c>
      <c r="AS141" s="5">
        <f t="shared" si="18"/>
        <v>0.0005</v>
      </c>
      <c r="AT141" s="5">
        <f t="shared" si="19"/>
        <v>0.5884999999999999</v>
      </c>
      <c r="AU141" s="62">
        <f t="shared" si="20"/>
        <v>0.0032601431202829803</v>
      </c>
    </row>
    <row r="142" spans="38:47" ht="12.75">
      <c r="AL142" s="9">
        <v>589</v>
      </c>
      <c r="AM142" s="9">
        <f t="shared" si="12"/>
        <v>0.589</v>
      </c>
      <c r="AN142" s="5">
        <f t="shared" si="14"/>
        <v>0.14487250904483037</v>
      </c>
      <c r="AO142" s="5">
        <f t="shared" si="13"/>
        <v>0.014487250904483037</v>
      </c>
      <c r="AP142" s="5">
        <f t="shared" si="15"/>
        <v>0.3992744890042011</v>
      </c>
      <c r="AQ142" s="5">
        <f t="shared" si="16"/>
        <v>0.31100000000000005</v>
      </c>
      <c r="AR142" s="13">
        <f t="shared" si="17"/>
        <v>1.2254872509044832</v>
      </c>
      <c r="AS142" s="5">
        <f t="shared" si="18"/>
        <v>0.0005</v>
      </c>
      <c r="AT142" s="5">
        <f t="shared" si="19"/>
        <v>0.5894999999999999</v>
      </c>
      <c r="AU142" s="62">
        <f t="shared" si="20"/>
        <v>0.003265687581371897</v>
      </c>
    </row>
    <row r="143" spans="38:47" ht="12.75">
      <c r="AL143" s="9">
        <v>590</v>
      </c>
      <c r="AM143" s="9">
        <f t="shared" si="12"/>
        <v>0.59</v>
      </c>
      <c r="AN143" s="5">
        <f t="shared" si="14"/>
        <v>0.14432421904414627</v>
      </c>
      <c r="AO143" s="5">
        <f t="shared" si="13"/>
        <v>0.014432421904414627</v>
      </c>
      <c r="AP143" s="5">
        <f t="shared" si="15"/>
        <v>0.3979181619596104</v>
      </c>
      <c r="AQ143" s="5">
        <f t="shared" si="16"/>
        <v>0.31000000000000005</v>
      </c>
      <c r="AR143" s="13">
        <f t="shared" si="17"/>
        <v>1.2244324219044147</v>
      </c>
      <c r="AS143" s="5">
        <f t="shared" si="18"/>
        <v>0.0005</v>
      </c>
      <c r="AT143" s="5">
        <f t="shared" si="19"/>
        <v>0.5904999999999999</v>
      </c>
      <c r="AU143" s="62">
        <f t="shared" si="20"/>
        <v>0.0032712320424608133</v>
      </c>
    </row>
    <row r="144" spans="38:47" ht="12.75">
      <c r="AL144" s="9">
        <v>591</v>
      </c>
      <c r="AM144" s="9">
        <f t="shared" si="12"/>
        <v>0.591</v>
      </c>
      <c r="AN144" s="5">
        <f t="shared" si="14"/>
        <v>0.14377686575039986</v>
      </c>
      <c r="AO144" s="5">
        <f t="shared" si="13"/>
        <v>0.014377686575039985</v>
      </c>
      <c r="AP144" s="5">
        <f t="shared" si="15"/>
        <v>0.39656260774485674</v>
      </c>
      <c r="AQ144" s="5">
        <f t="shared" si="16"/>
        <v>0.30900000000000005</v>
      </c>
      <c r="AR144" s="13">
        <f t="shared" si="17"/>
        <v>1.22337768657504</v>
      </c>
      <c r="AS144" s="5">
        <f t="shared" si="18"/>
        <v>0.0005</v>
      </c>
      <c r="AT144" s="5">
        <f t="shared" si="19"/>
        <v>0.5914999999999999</v>
      </c>
      <c r="AU144" s="62">
        <f t="shared" si="20"/>
        <v>0.00327677650354973</v>
      </c>
    </row>
    <row r="145" spans="38:47" ht="12.75">
      <c r="AL145" s="9">
        <v>592</v>
      </c>
      <c r="AM145" s="9">
        <f t="shared" si="12"/>
        <v>0.592</v>
      </c>
      <c r="AN145" s="5">
        <f t="shared" si="14"/>
        <v>0.14323044349071343</v>
      </c>
      <c r="AO145" s="5">
        <f t="shared" si="13"/>
        <v>0.014323044349071343</v>
      </c>
      <c r="AP145" s="5">
        <f t="shared" si="15"/>
        <v>0.3952078225537514</v>
      </c>
      <c r="AQ145" s="5">
        <f t="shared" si="16"/>
        <v>0.30800000000000005</v>
      </c>
      <c r="AR145" s="13">
        <f t="shared" si="17"/>
        <v>1.2223230443490714</v>
      </c>
      <c r="AS145" s="5">
        <f t="shared" si="18"/>
        <v>0.0005</v>
      </c>
      <c r="AT145" s="5">
        <f t="shared" si="19"/>
        <v>0.5924999999999999</v>
      </c>
      <c r="AU145" s="62">
        <f t="shared" si="20"/>
        <v>0.0032823209646386468</v>
      </c>
    </row>
    <row r="146" spans="38:47" ht="12.75">
      <c r="AL146" s="9">
        <v>593</v>
      </c>
      <c r="AM146" s="9">
        <f t="shared" si="12"/>
        <v>0.593</v>
      </c>
      <c r="AN146" s="5">
        <f t="shared" si="14"/>
        <v>0.14268494662835085</v>
      </c>
      <c r="AO146" s="5">
        <f t="shared" si="13"/>
        <v>0.014268494662835085</v>
      </c>
      <c r="AP146" s="5">
        <f t="shared" si="15"/>
        <v>0.393853802596531</v>
      </c>
      <c r="AQ146" s="5">
        <f t="shared" si="16"/>
        <v>0.307</v>
      </c>
      <c r="AR146" s="13">
        <f t="shared" si="17"/>
        <v>1.2212684946628352</v>
      </c>
      <c r="AS146" s="5">
        <f t="shared" si="18"/>
        <v>0.0005</v>
      </c>
      <c r="AT146" s="5">
        <f t="shared" si="19"/>
        <v>0.5934999999999999</v>
      </c>
      <c r="AU146" s="62">
        <f t="shared" si="20"/>
        <v>0.0032878654257275635</v>
      </c>
    </row>
    <row r="147" spans="38:47" ht="12.75">
      <c r="AL147" s="9">
        <v>594</v>
      </c>
      <c r="AM147" s="9">
        <f t="shared" si="12"/>
        <v>0.594</v>
      </c>
      <c r="AN147" s="5">
        <f t="shared" si="14"/>
        <v>0.14214036956237905</v>
      </c>
      <c r="AO147" s="5">
        <f t="shared" si="13"/>
        <v>0.014214036956237904</v>
      </c>
      <c r="AP147" s="5">
        <f t="shared" si="15"/>
        <v>0.39250054409973045</v>
      </c>
      <c r="AQ147" s="5">
        <f t="shared" si="16"/>
        <v>0.30600000000000005</v>
      </c>
      <c r="AR147" s="13">
        <f t="shared" si="17"/>
        <v>1.220214036956238</v>
      </c>
      <c r="AS147" s="5">
        <f t="shared" si="18"/>
        <v>0.0005</v>
      </c>
      <c r="AT147" s="5">
        <f t="shared" si="19"/>
        <v>0.5944999999999999</v>
      </c>
      <c r="AU147" s="62">
        <f t="shared" si="20"/>
        <v>0.00329340988681648</v>
      </c>
    </row>
    <row r="148" spans="38:47" ht="12.75">
      <c r="AL148" s="9">
        <v>595</v>
      </c>
      <c r="AM148" s="9">
        <f t="shared" si="12"/>
        <v>0.595</v>
      </c>
      <c r="AN148" s="5">
        <f t="shared" si="14"/>
        <v>0.14159670672733293</v>
      </c>
      <c r="AO148" s="5">
        <f t="shared" si="13"/>
        <v>0.014159670672733294</v>
      </c>
      <c r="AP148" s="5">
        <f t="shared" si="15"/>
        <v>0.3911480433060559</v>
      </c>
      <c r="AQ148" s="5">
        <f t="shared" si="16"/>
        <v>0.30500000000000005</v>
      </c>
      <c r="AR148" s="13">
        <f t="shared" si="17"/>
        <v>1.2191596706727332</v>
      </c>
      <c r="AS148" s="5">
        <f t="shared" si="18"/>
        <v>0.0005</v>
      </c>
      <c r="AT148" s="5">
        <f t="shared" si="19"/>
        <v>0.5954999999999999</v>
      </c>
      <c r="AU148" s="62">
        <f t="shared" si="20"/>
        <v>0.0032989543479053965</v>
      </c>
    </row>
    <row r="149" spans="38:47" ht="12.75">
      <c r="AL149" s="9">
        <v>596</v>
      </c>
      <c r="AM149" s="9">
        <f t="shared" si="12"/>
        <v>0.596</v>
      </c>
      <c r="AN149" s="5">
        <f t="shared" si="14"/>
        <v>0.14105395259288464</v>
      </c>
      <c r="AO149" s="5">
        <f t="shared" si="13"/>
        <v>0.014105395259288464</v>
      </c>
      <c r="AP149" s="5">
        <f t="shared" si="15"/>
        <v>0.3897962964742606</v>
      </c>
      <c r="AQ149" s="5">
        <f t="shared" si="16"/>
        <v>0.30400000000000005</v>
      </c>
      <c r="AR149" s="13">
        <f t="shared" si="17"/>
        <v>1.2181053952592884</v>
      </c>
      <c r="AS149" s="5">
        <f t="shared" si="18"/>
        <v>0.0005</v>
      </c>
      <c r="AT149" s="5">
        <f t="shared" si="19"/>
        <v>0.5964999999999999</v>
      </c>
      <c r="AU149" s="62">
        <f t="shared" si="20"/>
        <v>0.0033044988089943133</v>
      </c>
    </row>
    <row r="150" spans="38:47" ht="12.75">
      <c r="AL150" s="9">
        <v>597</v>
      </c>
      <c r="AM150" s="9">
        <f t="shared" si="12"/>
        <v>0.597</v>
      </c>
      <c r="AN150" s="5">
        <f t="shared" si="14"/>
        <v>0.14051210166351538</v>
      </c>
      <c r="AO150" s="5">
        <f t="shared" si="13"/>
        <v>0.014051210166351538</v>
      </c>
      <c r="AP150" s="5">
        <f t="shared" si="15"/>
        <v>0.3884452998790199</v>
      </c>
      <c r="AQ150" s="5">
        <f t="shared" si="16"/>
        <v>0.30300000000000005</v>
      </c>
      <c r="AR150" s="13">
        <f t="shared" si="17"/>
        <v>1.2170512101663515</v>
      </c>
      <c r="AS150" s="5">
        <f t="shared" si="18"/>
        <v>0.0005</v>
      </c>
      <c r="AT150" s="5">
        <f t="shared" si="19"/>
        <v>0.5974999999999999</v>
      </c>
      <c r="AU150" s="62">
        <f t="shared" si="20"/>
        <v>0.00331004327008323</v>
      </c>
    </row>
    <row r="151" spans="38:47" ht="12.75">
      <c r="AL151" s="9">
        <v>598</v>
      </c>
      <c r="AM151" s="9">
        <f t="shared" si="12"/>
        <v>0.598</v>
      </c>
      <c r="AN151" s="5">
        <f t="shared" si="14"/>
        <v>0.1399711484781917</v>
      </c>
      <c r="AO151" s="5">
        <f t="shared" si="13"/>
        <v>0.01399711484781917</v>
      </c>
      <c r="AP151" s="5">
        <f t="shared" si="15"/>
        <v>0.3870950498108085</v>
      </c>
      <c r="AQ151" s="5">
        <f t="shared" si="16"/>
        <v>0.30200000000000005</v>
      </c>
      <c r="AR151" s="13">
        <f t="shared" si="17"/>
        <v>1.2159971148478192</v>
      </c>
      <c r="AS151" s="5">
        <f t="shared" si="18"/>
        <v>0.0005</v>
      </c>
      <c r="AT151" s="5">
        <f t="shared" si="19"/>
        <v>0.5984999999999999</v>
      </c>
      <c r="AU151" s="62">
        <f t="shared" si="20"/>
        <v>0.0033155877311721467</v>
      </c>
    </row>
    <row r="152" spans="38:47" ht="12.75">
      <c r="AL152" s="9">
        <v>599</v>
      </c>
      <c r="AM152" s="9">
        <f t="shared" si="12"/>
        <v>0.599</v>
      </c>
      <c r="AN152" s="5">
        <f t="shared" si="14"/>
        <v>0.13943108761004464</v>
      </c>
      <c r="AO152" s="5">
        <f t="shared" si="13"/>
        <v>0.013943108761004464</v>
      </c>
      <c r="AP152" s="5">
        <f t="shared" si="15"/>
        <v>0.3857455425757787</v>
      </c>
      <c r="AQ152" s="5">
        <f t="shared" si="16"/>
        <v>0.30100000000000005</v>
      </c>
      <c r="AR152" s="13">
        <f t="shared" si="17"/>
        <v>1.2149431087610045</v>
      </c>
      <c r="AS152" s="5">
        <f t="shared" si="18"/>
        <v>0.0005</v>
      </c>
      <c r="AT152" s="5">
        <f t="shared" si="19"/>
        <v>0.5994999999999999</v>
      </c>
      <c r="AU152" s="62">
        <f t="shared" si="20"/>
        <v>0.003321132192261063</v>
      </c>
    </row>
    <row r="153" spans="38:47" ht="12.75">
      <c r="AL153" s="9">
        <v>600</v>
      </c>
      <c r="AM153" s="9">
        <f t="shared" si="12"/>
        <v>0.6</v>
      </c>
      <c r="AN153" s="5">
        <f t="shared" si="14"/>
        <v>0.13889191366605252</v>
      </c>
      <c r="AO153" s="5">
        <f t="shared" si="13"/>
        <v>0.013889191366605252</v>
      </c>
      <c r="AP153" s="5">
        <f t="shared" si="15"/>
        <v>0.3843967744956391</v>
      </c>
      <c r="AQ153" s="5">
        <f t="shared" si="16"/>
        <v>0.30000000000000004</v>
      </c>
      <c r="AR153" s="13">
        <f t="shared" si="17"/>
        <v>1.2138891913666052</v>
      </c>
      <c r="AS153" s="5">
        <f t="shared" si="18"/>
        <v>0.0005</v>
      </c>
      <c r="AT153" s="5">
        <f t="shared" si="19"/>
        <v>0.6004999999999999</v>
      </c>
      <c r="AU153" s="62">
        <f t="shared" si="20"/>
        <v>0.00332667665334998</v>
      </c>
    </row>
    <row r="154" spans="38:47" ht="12.75">
      <c r="AL154" s="9">
        <v>601</v>
      </c>
      <c r="AM154" s="9">
        <f t="shared" si="12"/>
        <v>0.601</v>
      </c>
      <c r="AN154" s="5">
        <f t="shared" si="14"/>
        <v>0.1383536212867273</v>
      </c>
      <c r="AO154" s="5">
        <f t="shared" si="13"/>
        <v>0.013835362128672729</v>
      </c>
      <c r="AP154" s="5">
        <f t="shared" si="15"/>
        <v>0.3830487419075351</v>
      </c>
      <c r="AQ154" s="5">
        <f t="shared" si="16"/>
        <v>0.2990000000000001</v>
      </c>
      <c r="AR154" s="13">
        <f t="shared" si="17"/>
        <v>1.212835362128673</v>
      </c>
      <c r="AS154" s="5">
        <f t="shared" si="18"/>
        <v>0.0005</v>
      </c>
      <c r="AT154" s="5">
        <f t="shared" si="19"/>
        <v>0.6014999999999999</v>
      </c>
      <c r="AU154" s="62">
        <f t="shared" si="20"/>
        <v>0.0033322211144388965</v>
      </c>
    </row>
    <row r="155" spans="38:47" ht="12.75">
      <c r="AL155" s="9">
        <v>602</v>
      </c>
      <c r="AM155" s="9">
        <f t="shared" si="12"/>
        <v>0.602</v>
      </c>
      <c r="AN155" s="5">
        <f t="shared" si="14"/>
        <v>0.13781620514580384</v>
      </c>
      <c r="AO155" s="5">
        <f t="shared" si="13"/>
        <v>0.013781620514580383</v>
      </c>
      <c r="AP155" s="5">
        <f t="shared" si="15"/>
        <v>0.3817014411639296</v>
      </c>
      <c r="AQ155" s="5">
        <f t="shared" si="16"/>
        <v>0.298</v>
      </c>
      <c r="AR155" s="13">
        <f t="shared" si="17"/>
        <v>1.2117816205145804</v>
      </c>
      <c r="AS155" s="5">
        <f t="shared" si="18"/>
        <v>0.0005</v>
      </c>
      <c r="AT155" s="5">
        <f t="shared" si="19"/>
        <v>0.6024999999999999</v>
      </c>
      <c r="AU155" s="62">
        <f t="shared" si="20"/>
        <v>0.0033377655755278133</v>
      </c>
    </row>
    <row r="156" spans="38:47" ht="12.75">
      <c r="AL156" s="9">
        <v>603</v>
      </c>
      <c r="AM156" s="9">
        <f t="shared" si="12"/>
        <v>0.603</v>
      </c>
      <c r="AN156" s="5">
        <f t="shared" si="14"/>
        <v>0.137279659949933</v>
      </c>
      <c r="AO156" s="5">
        <f t="shared" si="13"/>
        <v>0.0137279659949933</v>
      </c>
      <c r="AP156" s="5">
        <f t="shared" si="15"/>
        <v>0.380354868632486</v>
      </c>
      <c r="AQ156" s="5">
        <f t="shared" si="16"/>
        <v>0.297</v>
      </c>
      <c r="AR156" s="13">
        <f t="shared" si="17"/>
        <v>1.2107279659949932</v>
      </c>
      <c r="AS156" s="5">
        <f t="shared" si="18"/>
        <v>0.0005</v>
      </c>
      <c r="AT156" s="5">
        <f t="shared" si="19"/>
        <v>0.6034999999999999</v>
      </c>
      <c r="AU156" s="62">
        <f t="shared" si="20"/>
        <v>0.0033433100366167296</v>
      </c>
    </row>
    <row r="157" spans="38:47" ht="12.75">
      <c r="AL157" s="9">
        <v>604</v>
      </c>
      <c r="AM157" s="9">
        <f t="shared" si="12"/>
        <v>0.604</v>
      </c>
      <c r="AN157" s="5">
        <f t="shared" si="14"/>
        <v>0.1367439804383776</v>
      </c>
      <c r="AO157" s="5">
        <f t="shared" si="13"/>
        <v>0.01367439804383776</v>
      </c>
      <c r="AP157" s="5">
        <f t="shared" si="15"/>
        <v>0.3790090206959508</v>
      </c>
      <c r="AQ157" s="5">
        <f t="shared" si="16"/>
        <v>0.296</v>
      </c>
      <c r="AR157" s="13">
        <f t="shared" si="17"/>
        <v>1.2096743980438378</v>
      </c>
      <c r="AS157" s="5">
        <f t="shared" si="18"/>
        <v>0.0005</v>
      </c>
      <c r="AT157" s="5">
        <f t="shared" si="19"/>
        <v>0.6044999999999999</v>
      </c>
      <c r="AU157" s="62">
        <f t="shared" si="20"/>
        <v>0.0033488544977056463</v>
      </c>
    </row>
    <row r="158" spans="38:47" ht="12.75">
      <c r="AL158" s="9">
        <v>605</v>
      </c>
      <c r="AM158" s="9">
        <f t="shared" si="12"/>
        <v>0.605</v>
      </c>
      <c r="AN158" s="5">
        <f t="shared" si="14"/>
        <v>0.13620916138271166</v>
      </c>
      <c r="AO158" s="5">
        <f t="shared" si="13"/>
        <v>0.013620916138271166</v>
      </c>
      <c r="AP158" s="5">
        <f t="shared" si="15"/>
        <v>0.37766389375203785</v>
      </c>
      <c r="AQ158" s="5">
        <f t="shared" si="16"/>
        <v>0.29500000000000004</v>
      </c>
      <c r="AR158" s="13">
        <f t="shared" si="17"/>
        <v>1.2086209161382713</v>
      </c>
      <c r="AS158" s="5">
        <f t="shared" si="18"/>
        <v>0.0005</v>
      </c>
      <c r="AT158" s="5">
        <f t="shared" si="19"/>
        <v>0.6054999999999999</v>
      </c>
      <c r="AU158" s="62">
        <f t="shared" si="20"/>
        <v>0.003354398958794563</v>
      </c>
    </row>
    <row r="159" spans="38:47" ht="12.75">
      <c r="AL159" s="9">
        <v>606</v>
      </c>
      <c r="AM159" s="9">
        <f t="shared" si="12"/>
        <v>0.606</v>
      </c>
      <c r="AN159" s="5">
        <f t="shared" si="14"/>
        <v>0.13567519758652305</v>
      </c>
      <c r="AO159" s="5">
        <f t="shared" si="13"/>
        <v>0.013567519758652304</v>
      </c>
      <c r="AP159" s="5">
        <f t="shared" si="15"/>
        <v>0.3763194842133138</v>
      </c>
      <c r="AQ159" s="5">
        <f t="shared" si="16"/>
        <v>0.294</v>
      </c>
      <c r="AR159" s="13">
        <f t="shared" si="17"/>
        <v>1.2075675197586524</v>
      </c>
      <c r="AS159" s="5">
        <f t="shared" si="18"/>
        <v>0.0005</v>
      </c>
      <c r="AT159" s="5">
        <f t="shared" si="19"/>
        <v>0.6064999999999999</v>
      </c>
      <c r="AU159" s="62">
        <f t="shared" si="20"/>
        <v>0.0033599434198834798</v>
      </c>
    </row>
    <row r="160" spans="38:47" ht="12.75">
      <c r="AL160" s="9">
        <v>607</v>
      </c>
      <c r="AM160" s="9">
        <f t="shared" si="12"/>
        <v>0.607</v>
      </c>
      <c r="AN160" s="5">
        <f t="shared" si="14"/>
        <v>0.13514208388511897</v>
      </c>
      <c r="AO160" s="5">
        <f t="shared" si="13"/>
        <v>0.013514208388511898</v>
      </c>
      <c r="AP160" s="5">
        <f t="shared" si="15"/>
        <v>0.3749757885070843</v>
      </c>
      <c r="AQ160" s="5">
        <f t="shared" si="16"/>
        <v>0.29300000000000004</v>
      </c>
      <c r="AR160" s="13">
        <f t="shared" si="17"/>
        <v>1.206514208388512</v>
      </c>
      <c r="AS160" s="5">
        <f t="shared" si="18"/>
        <v>0.0005</v>
      </c>
      <c r="AT160" s="5">
        <f t="shared" si="19"/>
        <v>0.6074999999999999</v>
      </c>
      <c r="AU160" s="62">
        <f t="shared" si="20"/>
        <v>0.0033654878809723965</v>
      </c>
    </row>
    <row r="161" spans="38:47" ht="12.75">
      <c r="AL161" s="9">
        <v>608</v>
      </c>
      <c r="AM161" s="9">
        <f t="shared" si="12"/>
        <v>0.608</v>
      </c>
      <c r="AN161" s="5">
        <f t="shared" si="14"/>
        <v>0.1346098151452348</v>
      </c>
      <c r="AO161" s="5">
        <f t="shared" si="13"/>
        <v>0.01346098151452348</v>
      </c>
      <c r="AP161" s="5">
        <f t="shared" si="15"/>
        <v>0.37363280307528096</v>
      </c>
      <c r="AQ161" s="5">
        <f t="shared" si="16"/>
        <v>0.292</v>
      </c>
      <c r="AR161" s="13">
        <f t="shared" si="17"/>
        <v>1.2054609815145234</v>
      </c>
      <c r="AS161" s="5">
        <f t="shared" si="18"/>
        <v>0.0005</v>
      </c>
      <c r="AT161" s="5">
        <f t="shared" si="19"/>
        <v>0.6084999999999999</v>
      </c>
      <c r="AU161" s="62">
        <f t="shared" si="20"/>
        <v>0.003371032342061313</v>
      </c>
    </row>
    <row r="162" spans="38:47" ht="12.75">
      <c r="AL162" s="9">
        <v>609</v>
      </c>
      <c r="AM162" s="9">
        <f t="shared" si="12"/>
        <v>0.609</v>
      </c>
      <c r="AN162" s="5">
        <f t="shared" si="14"/>
        <v>0.13407838626474575</v>
      </c>
      <c r="AO162" s="5">
        <f t="shared" si="13"/>
        <v>0.013407838626474575</v>
      </c>
      <c r="AP162" s="5">
        <f t="shared" si="15"/>
        <v>0.3722905243743499</v>
      </c>
      <c r="AQ162" s="5">
        <f t="shared" si="16"/>
        <v>0.291</v>
      </c>
      <c r="AR162" s="13">
        <f t="shared" si="17"/>
        <v>1.2044078386264745</v>
      </c>
      <c r="AS162" s="5">
        <f t="shared" si="18"/>
        <v>0.0005</v>
      </c>
      <c r="AT162" s="5">
        <f t="shared" si="19"/>
        <v>0.6094999999999999</v>
      </c>
      <c r="AU162" s="62">
        <f t="shared" si="20"/>
        <v>0.0033765768031502295</v>
      </c>
    </row>
    <row r="163" spans="38:47" ht="12.75">
      <c r="AL163" s="9">
        <v>610</v>
      </c>
      <c r="AM163" s="9">
        <f t="shared" si="12"/>
        <v>0.61</v>
      </c>
      <c r="AN163" s="5">
        <f t="shared" si="14"/>
        <v>0.1335477921723817</v>
      </c>
      <c r="AO163" s="5">
        <f t="shared" si="13"/>
        <v>0.013354779217238169</v>
      </c>
      <c r="AP163" s="5">
        <f t="shared" si="15"/>
        <v>0.3709489488751403</v>
      </c>
      <c r="AQ163" s="5">
        <f t="shared" si="16"/>
        <v>0.29</v>
      </c>
      <c r="AR163" s="13">
        <f t="shared" si="17"/>
        <v>1.203354779217238</v>
      </c>
      <c r="AS163" s="5">
        <f t="shared" si="18"/>
        <v>0.0005</v>
      </c>
      <c r="AT163" s="5">
        <f t="shared" si="19"/>
        <v>0.6104999999999999</v>
      </c>
      <c r="AU163" s="62">
        <f t="shared" si="20"/>
        <v>0.0033821212642391463</v>
      </c>
    </row>
    <row r="164" spans="38:47" ht="12.75">
      <c r="AL164" s="9">
        <v>611</v>
      </c>
      <c r="AM164" s="9">
        <f t="shared" si="12"/>
        <v>0.611</v>
      </c>
      <c r="AN164" s="5">
        <f t="shared" si="14"/>
        <v>0.13301802782744496</v>
      </c>
      <c r="AO164" s="5">
        <f t="shared" si="13"/>
        <v>0.013301802782744496</v>
      </c>
      <c r="AP164" s="5">
        <f t="shared" si="15"/>
        <v>0.36960807306279475</v>
      </c>
      <c r="AQ164" s="5">
        <f t="shared" si="16"/>
        <v>0.2890000000000001</v>
      </c>
      <c r="AR164" s="13">
        <f t="shared" si="17"/>
        <v>1.2023018027827446</v>
      </c>
      <c r="AS164" s="5">
        <f t="shared" si="18"/>
        <v>0.0005</v>
      </c>
      <c r="AT164" s="5">
        <f t="shared" si="19"/>
        <v>0.6114999999999999</v>
      </c>
      <c r="AU164" s="62">
        <f t="shared" si="20"/>
        <v>0.003387665725328063</v>
      </c>
    </row>
    <row r="165" spans="38:47" ht="12.75">
      <c r="AL165" s="9">
        <v>612</v>
      </c>
      <c r="AM165" s="9">
        <f t="shared" si="12"/>
        <v>0.612</v>
      </c>
      <c r="AN165" s="5">
        <f t="shared" si="14"/>
        <v>0.13248908821953093</v>
      </c>
      <c r="AO165" s="5">
        <f t="shared" si="13"/>
        <v>0.013248908821953093</v>
      </c>
      <c r="AP165" s="5">
        <f t="shared" si="15"/>
        <v>0.36826789343663996</v>
      </c>
      <c r="AQ165" s="5">
        <f t="shared" si="16"/>
        <v>0.288</v>
      </c>
      <c r="AR165" s="13">
        <f t="shared" si="17"/>
        <v>1.2012489088219531</v>
      </c>
      <c r="AS165" s="5">
        <f t="shared" si="18"/>
        <v>0.0005</v>
      </c>
      <c r="AT165" s="5">
        <f t="shared" si="19"/>
        <v>0.6124999999999999</v>
      </c>
      <c r="AU165" s="62">
        <f t="shared" si="20"/>
        <v>0.0033932101864169793</v>
      </c>
    </row>
    <row r="166" spans="38:47" ht="12.75">
      <c r="AL166" s="9">
        <v>613</v>
      </c>
      <c r="AM166" s="9">
        <f t="shared" si="12"/>
        <v>0.613</v>
      </c>
      <c r="AN166" s="5">
        <f t="shared" si="14"/>
        <v>0.1319609683682519</v>
      </c>
      <c r="AO166" s="5">
        <f t="shared" si="13"/>
        <v>0.013196096836825192</v>
      </c>
      <c r="AP166" s="5">
        <f t="shared" si="15"/>
        <v>0.36692840651007924</v>
      </c>
      <c r="AQ166" s="5">
        <f t="shared" si="16"/>
        <v>0.287</v>
      </c>
      <c r="AR166" s="13">
        <f t="shared" si="17"/>
        <v>1.2001960968368253</v>
      </c>
      <c r="AS166" s="5">
        <f t="shared" si="18"/>
        <v>0.0005</v>
      </c>
      <c r="AT166" s="5">
        <f t="shared" si="19"/>
        <v>0.6134999999999999</v>
      </c>
      <c r="AU166" s="62">
        <f t="shared" si="20"/>
        <v>0.003398754647505896</v>
      </c>
    </row>
    <row r="167" spans="38:47" ht="12.75">
      <c r="AL167" s="9">
        <v>614</v>
      </c>
      <c r="AM167" s="9">
        <f t="shared" si="12"/>
        <v>0.614</v>
      </c>
      <c r="AN167" s="5">
        <f t="shared" si="14"/>
        <v>0.13143366332296327</v>
      </c>
      <c r="AO167" s="5">
        <f t="shared" si="13"/>
        <v>0.013143366332296328</v>
      </c>
      <c r="AP167" s="5">
        <f t="shared" si="15"/>
        <v>0.3655896088104845</v>
      </c>
      <c r="AQ167" s="5">
        <f t="shared" si="16"/>
        <v>0.286</v>
      </c>
      <c r="AR167" s="13">
        <f t="shared" si="17"/>
        <v>1.1991433663322963</v>
      </c>
      <c r="AS167" s="5">
        <f t="shared" si="18"/>
        <v>0.0005</v>
      </c>
      <c r="AT167" s="5">
        <f t="shared" si="19"/>
        <v>0.6144999999999999</v>
      </c>
      <c r="AU167" s="62">
        <f t="shared" si="20"/>
        <v>0.0034042991085948128</v>
      </c>
    </row>
    <row r="168" spans="38:47" ht="12.75">
      <c r="AL168" s="9">
        <v>615</v>
      </c>
      <c r="AM168" s="9">
        <f t="shared" si="12"/>
        <v>0.615</v>
      </c>
      <c r="AN168" s="5">
        <f t="shared" si="14"/>
        <v>0.13090716816249295</v>
      </c>
      <c r="AO168" s="5">
        <f t="shared" si="13"/>
        <v>0.013090716816249296</v>
      </c>
      <c r="AP168" s="5">
        <f t="shared" si="15"/>
        <v>0.3642514968790903</v>
      </c>
      <c r="AQ168" s="5">
        <f t="shared" si="16"/>
        <v>0.285</v>
      </c>
      <c r="AR168" s="13">
        <f t="shared" si="17"/>
        <v>1.1980907168162493</v>
      </c>
      <c r="AS168" s="5">
        <f t="shared" si="18"/>
        <v>0.0005</v>
      </c>
      <c r="AT168" s="5">
        <f t="shared" si="19"/>
        <v>0.6154999999999999</v>
      </c>
      <c r="AU168" s="62">
        <f t="shared" si="20"/>
        <v>0.0034098435696837295</v>
      </c>
    </row>
    <row r="169" spans="38:47" ht="12.75">
      <c r="AL169" s="9">
        <v>616</v>
      </c>
      <c r="AM169" s="9">
        <f t="shared" si="12"/>
        <v>0.616</v>
      </c>
      <c r="AN169" s="5">
        <f t="shared" si="14"/>
        <v>0.13038147799487357</v>
      </c>
      <c r="AO169" s="5">
        <f t="shared" si="13"/>
        <v>0.013038147799487356</v>
      </c>
      <c r="AP169" s="5">
        <f t="shared" si="15"/>
        <v>0.3629140672708885</v>
      </c>
      <c r="AQ169" s="5">
        <f t="shared" si="16"/>
        <v>0.284</v>
      </c>
      <c r="AR169" s="13">
        <f t="shared" si="17"/>
        <v>1.1970381477994874</v>
      </c>
      <c r="AS169" s="5">
        <f t="shared" si="18"/>
        <v>0.0005</v>
      </c>
      <c r="AT169" s="5">
        <f t="shared" si="19"/>
        <v>0.6164999999999999</v>
      </c>
      <c r="AU169" s="62">
        <f t="shared" si="20"/>
        <v>0.0034153880307726463</v>
      </c>
    </row>
    <row r="170" spans="38:47" ht="12.75">
      <c r="AL170" s="9">
        <v>617</v>
      </c>
      <c r="AM170" s="9">
        <f t="shared" si="12"/>
        <v>0.617</v>
      </c>
      <c r="AN170" s="5">
        <f t="shared" si="14"/>
        <v>0.12985658795707708</v>
      </c>
      <c r="AO170" s="5">
        <f t="shared" si="13"/>
        <v>0.012985658795707709</v>
      </c>
      <c r="AP170" s="5">
        <f t="shared" si="15"/>
        <v>0.3615773165545234</v>
      </c>
      <c r="AQ170" s="5">
        <f t="shared" si="16"/>
        <v>0.28300000000000003</v>
      </c>
      <c r="AR170" s="13">
        <f t="shared" si="17"/>
        <v>1.1959856587957076</v>
      </c>
      <c r="AS170" s="5">
        <f t="shared" si="18"/>
        <v>0.0005</v>
      </c>
      <c r="AT170" s="5">
        <f t="shared" si="19"/>
        <v>0.6174999999999999</v>
      </c>
      <c r="AU170" s="62">
        <f t="shared" si="20"/>
        <v>0.0034209324918615626</v>
      </c>
    </row>
    <row r="171" spans="38:47" ht="12.75">
      <c r="AL171" s="9">
        <v>618</v>
      </c>
      <c r="AM171" s="9">
        <f t="shared" si="12"/>
        <v>0.618</v>
      </c>
      <c r="AN171" s="5">
        <f t="shared" si="14"/>
        <v>0.12933249321475263</v>
      </c>
      <c r="AO171" s="5">
        <f t="shared" si="13"/>
        <v>0.012933249321475262</v>
      </c>
      <c r="AP171" s="5">
        <f t="shared" si="15"/>
        <v>0.3602412413121884</v>
      </c>
      <c r="AQ171" s="5">
        <f t="shared" si="16"/>
        <v>0.28200000000000003</v>
      </c>
      <c r="AR171" s="13">
        <f t="shared" si="17"/>
        <v>1.1949332493214753</v>
      </c>
      <c r="AS171" s="5">
        <f t="shared" si="18"/>
        <v>0.0005</v>
      </c>
      <c r="AT171" s="5">
        <f t="shared" si="19"/>
        <v>0.6184999999999999</v>
      </c>
      <c r="AU171" s="62">
        <f t="shared" si="20"/>
        <v>0.0034264769529504793</v>
      </c>
    </row>
    <row r="172" spans="38:47" ht="12.75">
      <c r="AL172" s="9">
        <v>619</v>
      </c>
      <c r="AM172" s="9">
        <f t="shared" si="12"/>
        <v>0.619</v>
      </c>
      <c r="AN172" s="5">
        <f t="shared" si="14"/>
        <v>0.12880918896196658</v>
      </c>
      <c r="AO172" s="5">
        <f t="shared" si="13"/>
        <v>0.012880918896196658</v>
      </c>
      <c r="AP172" s="5">
        <f t="shared" si="15"/>
        <v>0.35890583813952287</v>
      </c>
      <c r="AQ172" s="5">
        <f t="shared" si="16"/>
        <v>0.2810000000000001</v>
      </c>
      <c r="AR172" s="13">
        <f t="shared" si="17"/>
        <v>1.1938809188961967</v>
      </c>
      <c r="AS172" s="5">
        <f t="shared" si="18"/>
        <v>0.0005</v>
      </c>
      <c r="AT172" s="5">
        <f t="shared" si="19"/>
        <v>0.6194999999999999</v>
      </c>
      <c r="AU172" s="62">
        <f t="shared" si="20"/>
        <v>0.003432021414039396</v>
      </c>
    </row>
    <row r="173" spans="38:47" ht="12.75">
      <c r="AL173" s="9">
        <v>620</v>
      </c>
      <c r="AM173" s="9">
        <f t="shared" si="12"/>
        <v>0.62</v>
      </c>
      <c r="AN173" s="5">
        <f t="shared" si="14"/>
        <v>0.12828667042094558</v>
      </c>
      <c r="AO173" s="5">
        <f t="shared" si="13"/>
        <v>0.012828667042094557</v>
      </c>
      <c r="AP173" s="5">
        <f t="shared" si="15"/>
        <v>0.35757110364551026</v>
      </c>
      <c r="AQ173" s="5">
        <f t="shared" si="16"/>
        <v>0.27999999999999997</v>
      </c>
      <c r="AR173" s="13">
        <f t="shared" si="17"/>
        <v>1.1928286670420947</v>
      </c>
      <c r="AS173" s="5">
        <f t="shared" si="18"/>
        <v>0.0005</v>
      </c>
      <c r="AT173" s="5">
        <f t="shared" si="19"/>
        <v>0.6204999999999999</v>
      </c>
      <c r="AU173" s="62">
        <f t="shared" si="20"/>
        <v>0.0034375658751283128</v>
      </c>
    </row>
    <row r="174" spans="38:47" ht="12.75">
      <c r="AL174" s="9">
        <v>621</v>
      </c>
      <c r="AM174" s="9">
        <f t="shared" si="12"/>
        <v>0.621</v>
      </c>
      <c r="AN174" s="5">
        <f t="shared" si="14"/>
        <v>0.12776493284182203</v>
      </c>
      <c r="AO174" s="5">
        <f t="shared" si="13"/>
        <v>0.012776493284182202</v>
      </c>
      <c r="AP174" s="5">
        <f t="shared" si="15"/>
        <v>0.3562370344523773</v>
      </c>
      <c r="AQ174" s="5">
        <f t="shared" si="16"/>
        <v>0.279</v>
      </c>
      <c r="AR174" s="13">
        <f t="shared" si="17"/>
        <v>1.1917764932841823</v>
      </c>
      <c r="AS174" s="5">
        <f t="shared" si="18"/>
        <v>0.0005</v>
      </c>
      <c r="AT174" s="5">
        <f t="shared" si="19"/>
        <v>0.6214999999999999</v>
      </c>
      <c r="AU174" s="62">
        <f t="shared" si="20"/>
        <v>0.003443110336217229</v>
      </c>
    </row>
    <row r="175" spans="38:47" ht="12.75">
      <c r="AL175" s="9">
        <v>622</v>
      </c>
      <c r="AM175" s="9">
        <f t="shared" si="12"/>
        <v>0.622</v>
      </c>
      <c r="AN175" s="5">
        <f t="shared" si="14"/>
        <v>0.12724397150238223</v>
      </c>
      <c r="AO175" s="5">
        <f t="shared" si="13"/>
        <v>0.012724397150238223</v>
      </c>
      <c r="AP175" s="5">
        <f t="shared" si="15"/>
        <v>0.35490362719549307</v>
      </c>
      <c r="AQ175" s="5">
        <f t="shared" si="16"/>
        <v>0.278</v>
      </c>
      <c r="AR175" s="13">
        <f t="shared" si="17"/>
        <v>1.1907243971502384</v>
      </c>
      <c r="AS175" s="5">
        <f t="shared" si="18"/>
        <v>0.0005</v>
      </c>
      <c r="AT175" s="5">
        <f t="shared" si="19"/>
        <v>0.6224999999999999</v>
      </c>
      <c r="AU175" s="62">
        <f t="shared" si="20"/>
        <v>0.003448654797306146</v>
      </c>
    </row>
    <row r="176" spans="38:47" ht="12.75">
      <c r="AL176" s="9">
        <v>623</v>
      </c>
      <c r="AM176" s="9">
        <f t="shared" si="12"/>
        <v>0.623</v>
      </c>
      <c r="AN176" s="5">
        <f t="shared" si="14"/>
        <v>0.12672378170781712</v>
      </c>
      <c r="AO176" s="5">
        <f t="shared" si="13"/>
        <v>0.012672378170781711</v>
      </c>
      <c r="AP176" s="5">
        <f t="shared" si="15"/>
        <v>0.3535708785232699</v>
      </c>
      <c r="AQ176" s="5">
        <f t="shared" si="16"/>
        <v>0.277</v>
      </c>
      <c r="AR176" s="13">
        <f t="shared" si="17"/>
        <v>1.1896723781707816</v>
      </c>
      <c r="AS176" s="5">
        <f t="shared" si="18"/>
        <v>0.0005</v>
      </c>
      <c r="AT176" s="5">
        <f t="shared" si="19"/>
        <v>0.6234999999999999</v>
      </c>
      <c r="AU176" s="62">
        <f t="shared" si="20"/>
        <v>0.0034541992583950625</v>
      </c>
    </row>
    <row r="177" spans="38:47" ht="12.75">
      <c r="AL177" s="9">
        <v>624</v>
      </c>
      <c r="AM177" s="9">
        <f t="shared" si="12"/>
        <v>0.624</v>
      </c>
      <c r="AN177" s="5">
        <f t="shared" si="14"/>
        <v>0.12620435879047537</v>
      </c>
      <c r="AO177" s="5">
        <f t="shared" si="13"/>
        <v>0.012620435879047537</v>
      </c>
      <c r="AP177" s="5">
        <f t="shared" si="15"/>
        <v>0.3522387850970648</v>
      </c>
      <c r="AQ177" s="5">
        <f t="shared" si="16"/>
        <v>0.276</v>
      </c>
      <c r="AR177" s="13">
        <f t="shared" si="17"/>
        <v>1.1886204358790475</v>
      </c>
      <c r="AS177" s="5">
        <f t="shared" si="18"/>
        <v>0.0005</v>
      </c>
      <c r="AT177" s="5">
        <f t="shared" si="19"/>
        <v>0.6244999999999999</v>
      </c>
      <c r="AU177" s="62">
        <f t="shared" si="20"/>
        <v>0.0034597437194839793</v>
      </c>
    </row>
    <row r="178" spans="38:47" ht="12.75">
      <c r="AL178" s="9">
        <v>625</v>
      </c>
      <c r="AM178" s="9">
        <f t="shared" si="12"/>
        <v>0.625</v>
      </c>
      <c r="AN178" s="5">
        <f t="shared" si="14"/>
        <v>0.1256856981096192</v>
      </c>
      <c r="AO178" s="5">
        <f t="shared" si="13"/>
        <v>0.012568569810961919</v>
      </c>
      <c r="AP178" s="5">
        <f t="shared" si="15"/>
        <v>0.35090734359108117</v>
      </c>
      <c r="AQ178" s="5">
        <f t="shared" si="16"/>
        <v>0.2750000000000001</v>
      </c>
      <c r="AR178" s="13">
        <f t="shared" si="17"/>
        <v>1.1875685698109621</v>
      </c>
      <c r="AS178" s="5">
        <f t="shared" si="18"/>
        <v>0.0005</v>
      </c>
      <c r="AT178" s="5">
        <f t="shared" si="19"/>
        <v>0.6255</v>
      </c>
      <c r="AU178" s="62">
        <f t="shared" si="20"/>
        <v>0.0034652881805728956</v>
      </c>
    </row>
    <row r="179" spans="38:47" ht="12.75">
      <c r="AL179" s="9">
        <v>626</v>
      </c>
      <c r="AM179" s="9">
        <f t="shared" si="12"/>
        <v>0.626</v>
      </c>
      <c r="AN179" s="5">
        <f t="shared" si="14"/>
        <v>0.12516779505118245</v>
      </c>
      <c r="AO179" s="5">
        <f t="shared" si="13"/>
        <v>0.012516779505118245</v>
      </c>
      <c r="AP179" s="5">
        <f t="shared" si="15"/>
        <v>0.34957655069227217</v>
      </c>
      <c r="AQ179" s="5">
        <f t="shared" si="16"/>
        <v>0.27399999999999997</v>
      </c>
      <c r="AR179" s="13">
        <f t="shared" si="17"/>
        <v>1.1865167795051184</v>
      </c>
      <c r="AS179" s="5">
        <f t="shared" si="18"/>
        <v>0.0005</v>
      </c>
      <c r="AT179" s="5">
        <f t="shared" si="19"/>
        <v>0.6265</v>
      </c>
      <c r="AU179" s="62">
        <f t="shared" si="20"/>
        <v>0.0034708326416618123</v>
      </c>
    </row>
    <row r="180" spans="38:47" ht="12.75">
      <c r="AL180" s="9">
        <v>627</v>
      </c>
      <c r="AM180" s="9">
        <f t="shared" si="12"/>
        <v>0.627</v>
      </c>
      <c r="AN180" s="5">
        <f t="shared" si="14"/>
        <v>0.12465064502753127</v>
      </c>
      <c r="AO180" s="5">
        <f t="shared" si="13"/>
        <v>0.012465064502753127</v>
      </c>
      <c r="AP180" s="5">
        <f t="shared" si="15"/>
        <v>0.34824640310024424</v>
      </c>
      <c r="AQ180" s="5">
        <f t="shared" si="16"/>
        <v>0.27299999999999996</v>
      </c>
      <c r="AR180" s="13">
        <f t="shared" si="17"/>
        <v>1.1854650645027531</v>
      </c>
      <c r="AS180" s="5">
        <f t="shared" si="18"/>
        <v>0.0005</v>
      </c>
      <c r="AT180" s="5">
        <f t="shared" si="19"/>
        <v>0.6275</v>
      </c>
      <c r="AU180" s="62">
        <f t="shared" si="20"/>
        <v>0.003476377102750729</v>
      </c>
    </row>
    <row r="181" spans="38:47" ht="12.75">
      <c r="AL181" s="9">
        <v>628</v>
      </c>
      <c r="AM181" s="9">
        <f aca="true" t="shared" si="21" ref="AM181:AM244">AL181*$AN$49</f>
        <v>0.628</v>
      </c>
      <c r="AN181" s="5">
        <f t="shared" si="14"/>
        <v>0.12413424347722712</v>
      </c>
      <c r="AO181" s="5">
        <f aca="true" t="shared" si="22" ref="AO181:AO244">AN181/$AN$50</f>
        <v>0.012413424347722713</v>
      </c>
      <c r="AP181" s="5">
        <f t="shared" si="15"/>
        <v>0.34691689752716176</v>
      </c>
      <c r="AQ181" s="5">
        <f t="shared" si="16"/>
        <v>0.272</v>
      </c>
      <c r="AR181" s="13">
        <f t="shared" si="17"/>
        <v>1.1844134243477227</v>
      </c>
      <c r="AS181" s="5">
        <f t="shared" si="18"/>
        <v>0.0005</v>
      </c>
      <c r="AT181" s="5">
        <f t="shared" si="19"/>
        <v>0.6285</v>
      </c>
      <c r="AU181" s="62">
        <f t="shared" si="20"/>
        <v>0.0034819215638396458</v>
      </c>
    </row>
    <row r="182" spans="38:47" ht="12.75">
      <c r="AL182" s="9">
        <v>629</v>
      </c>
      <c r="AM182" s="9">
        <f t="shared" si="21"/>
        <v>0.629</v>
      </c>
      <c r="AN182" s="5">
        <f aca="true" t="shared" si="23" ref="AN182:AN245">IF(AM182&lt;$AE$80,($AC$67*$AC$64*($AE$80-AM182)/SQRT($AC$63^2-($AE$80-AM182)^2)),-($AC$67*$AC$64*($AE$80-AM182)/SQRT($AC$63^2-($AE$80-AM182)^2)))</f>
        <v>0.12361858586479195</v>
      </c>
      <c r="AO182" s="5">
        <f t="shared" si="22"/>
        <v>0.012361858586479195</v>
      </c>
      <c r="AP182" s="5">
        <f aca="true" t="shared" si="24" ref="AP182:AP245">ATAN(AN182/($AC$67*$AC$64))</f>
        <v>0.3455880306976516</v>
      </c>
      <c r="AQ182" s="5">
        <f aca="true" t="shared" si="25" ref="AQ182:AQ245">$AC$63*SIN(AP182)</f>
        <v>0.2709999999999999</v>
      </c>
      <c r="AR182" s="13">
        <f aca="true" t="shared" si="26" ref="AR182:AR245">AO182+$AH$94+$AH$103+$AC$63*SIN(AP182)</f>
        <v>1.1833618585864791</v>
      </c>
      <c r="AS182" s="5">
        <f aca="true" t="shared" si="27" ref="AS182:AS245">($AH$125)/$AN$50</f>
        <v>0.0005</v>
      </c>
      <c r="AT182" s="5">
        <f aca="true" t="shared" si="28" ref="AT182:AT245">AM182+AS182</f>
        <v>0.6295</v>
      </c>
      <c r="AU182" s="62">
        <f t="shared" si="20"/>
        <v>0.0034874660249285625</v>
      </c>
    </row>
    <row r="183" spans="38:47" ht="12.75">
      <c r="AL183" s="9">
        <v>630</v>
      </c>
      <c r="AM183" s="9">
        <f t="shared" si="21"/>
        <v>0.63</v>
      </c>
      <c r="AN183" s="5">
        <f t="shared" si="23"/>
        <v>0.1231036676804762</v>
      </c>
      <c r="AO183" s="5">
        <f t="shared" si="22"/>
        <v>0.01231036676804762</v>
      </c>
      <c r="AP183" s="5">
        <f t="shared" si="24"/>
        <v>0.3442597993487106</v>
      </c>
      <c r="AQ183" s="5">
        <f t="shared" si="25"/>
        <v>0.26999999999999996</v>
      </c>
      <c r="AR183" s="13">
        <f t="shared" si="26"/>
        <v>1.1823103667680477</v>
      </c>
      <c r="AS183" s="5">
        <f t="shared" si="27"/>
        <v>0.0005</v>
      </c>
      <c r="AT183" s="5">
        <f t="shared" si="28"/>
        <v>0.6305</v>
      </c>
      <c r="AU183" s="62">
        <f aca="true" t="shared" si="29" ref="AU183:AU246">$AC$67*$AC$62^2*AM183</f>
        <v>0.003493010486017479</v>
      </c>
    </row>
    <row r="184" spans="38:47" ht="12.75">
      <c r="AL184" s="9">
        <v>631</v>
      </c>
      <c r="AM184" s="9">
        <f t="shared" si="21"/>
        <v>0.631</v>
      </c>
      <c r="AN184" s="5">
        <f t="shared" si="23"/>
        <v>0.12258948444002853</v>
      </c>
      <c r="AO184" s="5">
        <f t="shared" si="22"/>
        <v>0.012258948444002852</v>
      </c>
      <c r="AP184" s="5">
        <f t="shared" si="24"/>
        <v>0.3429322002296107</v>
      </c>
      <c r="AQ184" s="5">
        <f t="shared" si="25"/>
        <v>0.26899999999999996</v>
      </c>
      <c r="AR184" s="13">
        <f t="shared" si="26"/>
        <v>1.1812589484440028</v>
      </c>
      <c r="AS184" s="5">
        <f t="shared" si="27"/>
        <v>0.0005</v>
      </c>
      <c r="AT184" s="5">
        <f t="shared" si="28"/>
        <v>0.6315</v>
      </c>
      <c r="AU184" s="62">
        <f t="shared" si="29"/>
        <v>0.0034985549471063956</v>
      </c>
    </row>
    <row r="185" spans="38:47" ht="12.75">
      <c r="AL185" s="9">
        <v>632</v>
      </c>
      <c r="AM185" s="9">
        <f t="shared" si="21"/>
        <v>0.632</v>
      </c>
      <c r="AN185" s="5">
        <f t="shared" si="23"/>
        <v>0.12207603168446834</v>
      </c>
      <c r="AO185" s="5">
        <f t="shared" si="22"/>
        <v>0.012207603168446834</v>
      </c>
      <c r="AP185" s="5">
        <f t="shared" si="24"/>
        <v>0.3416052301018076</v>
      </c>
      <c r="AQ185" s="5">
        <f t="shared" si="25"/>
        <v>0.26799999999999996</v>
      </c>
      <c r="AR185" s="13">
        <f t="shared" si="26"/>
        <v>1.1802076031684468</v>
      </c>
      <c r="AS185" s="5">
        <f t="shared" si="27"/>
        <v>0.0005</v>
      </c>
      <c r="AT185" s="5">
        <f t="shared" si="28"/>
        <v>0.6325</v>
      </c>
      <c r="AU185" s="62">
        <f t="shared" si="29"/>
        <v>0.0035040994081953123</v>
      </c>
    </row>
    <row r="186" spans="38:47" ht="12.75">
      <c r="AL186" s="9">
        <v>633</v>
      </c>
      <c r="AM186" s="9">
        <f t="shared" si="21"/>
        <v>0.633</v>
      </c>
      <c r="AN186" s="5">
        <f t="shared" si="23"/>
        <v>0.12156330497986031</v>
      </c>
      <c r="AO186" s="5">
        <f t="shared" si="22"/>
        <v>0.01215633049798603</v>
      </c>
      <c r="AP186" s="5">
        <f t="shared" si="24"/>
        <v>0.34027888573884885</v>
      </c>
      <c r="AQ186" s="5">
        <f t="shared" si="25"/>
        <v>0.267</v>
      </c>
      <c r="AR186" s="13">
        <f t="shared" si="26"/>
        <v>1.1791563304979862</v>
      </c>
      <c r="AS186" s="5">
        <f t="shared" si="27"/>
        <v>0.0005</v>
      </c>
      <c r="AT186" s="5">
        <f t="shared" si="28"/>
        <v>0.6335</v>
      </c>
      <c r="AU186" s="62">
        <f t="shared" si="29"/>
        <v>0.003509643869284229</v>
      </c>
    </row>
    <row r="187" spans="38:47" ht="12.75">
      <c r="AL187" s="9">
        <v>634</v>
      </c>
      <c r="AM187" s="9">
        <f t="shared" si="21"/>
        <v>0.634</v>
      </c>
      <c r="AN187" s="5">
        <f t="shared" si="23"/>
        <v>0.121051299917091</v>
      </c>
      <c r="AO187" s="5">
        <f t="shared" si="22"/>
        <v>0.0121051299917091</v>
      </c>
      <c r="AP187" s="5">
        <f t="shared" si="24"/>
        <v>0.3389531639262823</v>
      </c>
      <c r="AQ187" s="5">
        <f t="shared" si="25"/>
        <v>0.266</v>
      </c>
      <c r="AR187" s="13">
        <f t="shared" si="26"/>
        <v>1.1781051299917091</v>
      </c>
      <c r="AS187" s="5">
        <f t="shared" si="27"/>
        <v>0.0005</v>
      </c>
      <c r="AT187" s="5">
        <f t="shared" si="28"/>
        <v>0.6345</v>
      </c>
      <c r="AU187" s="62">
        <f t="shared" si="29"/>
        <v>0.0035151883303731453</v>
      </c>
    </row>
    <row r="188" spans="38:47" ht="12.75">
      <c r="AL188" s="9">
        <v>635</v>
      </c>
      <c r="AM188" s="9">
        <f t="shared" si="21"/>
        <v>0.635</v>
      </c>
      <c r="AN188" s="5">
        <f t="shared" si="23"/>
        <v>0.1205400121116481</v>
      </c>
      <c r="AO188" s="5">
        <f t="shared" si="22"/>
        <v>0.01205400121116481</v>
      </c>
      <c r="AP188" s="5">
        <f t="shared" si="24"/>
        <v>0.3376280614615663</v>
      </c>
      <c r="AQ188" s="5">
        <f t="shared" si="25"/>
        <v>0.265</v>
      </c>
      <c r="AR188" s="13">
        <f t="shared" si="26"/>
        <v>1.177054001211165</v>
      </c>
      <c r="AS188" s="5">
        <f t="shared" si="27"/>
        <v>0.0005</v>
      </c>
      <c r="AT188" s="5">
        <f t="shared" si="28"/>
        <v>0.6355</v>
      </c>
      <c r="AU188" s="62">
        <f t="shared" si="29"/>
        <v>0.003520732791462062</v>
      </c>
    </row>
    <row r="189" spans="38:47" ht="12.75">
      <c r="AL189" s="9">
        <v>636</v>
      </c>
      <c r="AM189" s="9">
        <f t="shared" si="21"/>
        <v>0.636</v>
      </c>
      <c r="AN189" s="5">
        <f t="shared" si="23"/>
        <v>0.12002943720340141</v>
      </c>
      <c r="AO189" s="5">
        <f t="shared" si="22"/>
        <v>0.01200294372034014</v>
      </c>
      <c r="AP189" s="5">
        <f t="shared" si="24"/>
        <v>0.33630357515398035</v>
      </c>
      <c r="AQ189" s="5">
        <f t="shared" si="25"/>
        <v>0.264</v>
      </c>
      <c r="AR189" s="13">
        <f t="shared" si="26"/>
        <v>1.17600294372034</v>
      </c>
      <c r="AS189" s="5">
        <f t="shared" si="27"/>
        <v>0.0005</v>
      </c>
      <c r="AT189" s="5">
        <f t="shared" si="28"/>
        <v>0.6365</v>
      </c>
      <c r="AU189" s="62">
        <f t="shared" si="29"/>
        <v>0.003526277252550979</v>
      </c>
    </row>
    <row r="190" spans="38:47" ht="12.75">
      <c r="AL190" s="9">
        <v>637</v>
      </c>
      <c r="AM190" s="9">
        <f t="shared" si="21"/>
        <v>0.637</v>
      </c>
      <c r="AN190" s="5">
        <f t="shared" si="23"/>
        <v>0.11951957085638626</v>
      </c>
      <c r="AO190" s="5">
        <f t="shared" si="22"/>
        <v>0.011951957085638626</v>
      </c>
      <c r="AP190" s="5">
        <f t="shared" si="24"/>
        <v>0.33497970182453557</v>
      </c>
      <c r="AQ190" s="5">
        <f t="shared" si="25"/>
        <v>0.263</v>
      </c>
      <c r="AR190" s="13">
        <f t="shared" si="26"/>
        <v>1.1749519570856388</v>
      </c>
      <c r="AS190" s="5">
        <f t="shared" si="27"/>
        <v>0.0005</v>
      </c>
      <c r="AT190" s="5">
        <f t="shared" si="28"/>
        <v>0.6375</v>
      </c>
      <c r="AU190" s="62">
        <f t="shared" si="29"/>
        <v>0.0035318217136398955</v>
      </c>
    </row>
    <row r="191" spans="38:47" ht="12.75">
      <c r="AL191" s="9">
        <v>638</v>
      </c>
      <c r="AM191" s="9">
        <f t="shared" si="21"/>
        <v>0.638</v>
      </c>
      <c r="AN191" s="5">
        <f t="shared" si="23"/>
        <v>0.11901040875858884</v>
      </c>
      <c r="AO191" s="5">
        <f t="shared" si="22"/>
        <v>0.011901040875858884</v>
      </c>
      <c r="AP191" s="5">
        <f t="shared" si="24"/>
        <v>0.33365643830588704</v>
      </c>
      <c r="AQ191" s="5">
        <f t="shared" si="25"/>
        <v>0.26199999999999996</v>
      </c>
      <c r="AR191" s="13">
        <f t="shared" si="26"/>
        <v>1.1739010408758588</v>
      </c>
      <c r="AS191" s="5">
        <f t="shared" si="27"/>
        <v>0.0005</v>
      </c>
      <c r="AT191" s="5">
        <f t="shared" si="28"/>
        <v>0.6385</v>
      </c>
      <c r="AU191" s="62">
        <f t="shared" si="29"/>
        <v>0.0035373661747288123</v>
      </c>
    </row>
    <row r="192" spans="38:47" ht="12.75">
      <c r="AL192" s="9">
        <v>639</v>
      </c>
      <c r="AM192" s="9">
        <f t="shared" si="21"/>
        <v>0.639</v>
      </c>
      <c r="AN192" s="5">
        <f t="shared" si="23"/>
        <v>0.11850194662173386</v>
      </c>
      <c r="AO192" s="5">
        <f t="shared" si="22"/>
        <v>0.011850194662173385</v>
      </c>
      <c r="AP192" s="5">
        <f t="shared" si="24"/>
        <v>0.33233378144224635</v>
      </c>
      <c r="AQ192" s="5">
        <f t="shared" si="25"/>
        <v>0.261</v>
      </c>
      <c r="AR192" s="13">
        <f t="shared" si="26"/>
        <v>1.1728501946621734</v>
      </c>
      <c r="AS192" s="5">
        <f t="shared" si="27"/>
        <v>0.0005</v>
      </c>
      <c r="AT192" s="5">
        <f t="shared" si="28"/>
        <v>0.6395</v>
      </c>
      <c r="AU192" s="62">
        <f t="shared" si="29"/>
        <v>0.0035429106358177286</v>
      </c>
    </row>
    <row r="193" spans="38:47" ht="12.75">
      <c r="AL193" s="9">
        <v>640</v>
      </c>
      <c r="AM193" s="9">
        <f t="shared" si="21"/>
        <v>0.64</v>
      </c>
      <c r="AN193" s="5">
        <f t="shared" si="23"/>
        <v>0.11799418018107409</v>
      </c>
      <c r="AO193" s="5">
        <f t="shared" si="22"/>
        <v>0.011799418018107409</v>
      </c>
      <c r="AP193" s="5">
        <f t="shared" si="24"/>
        <v>0.3310117280892945</v>
      </c>
      <c r="AQ193" s="5">
        <f t="shared" si="25"/>
        <v>0.26</v>
      </c>
      <c r="AR193" s="13">
        <f t="shared" si="26"/>
        <v>1.1717994180181075</v>
      </c>
      <c r="AS193" s="5">
        <f t="shared" si="27"/>
        <v>0.0005</v>
      </c>
      <c r="AT193" s="5">
        <f t="shared" si="28"/>
        <v>0.6405</v>
      </c>
      <c r="AU193" s="62">
        <f t="shared" si="29"/>
        <v>0.0035484550969066453</v>
      </c>
    </row>
    <row r="194" spans="38:47" ht="12.75">
      <c r="AL194" s="9">
        <v>641</v>
      </c>
      <c r="AM194" s="9">
        <f t="shared" si="21"/>
        <v>0.641</v>
      </c>
      <c r="AN194" s="5">
        <f t="shared" si="23"/>
        <v>0.11748710519518187</v>
      </c>
      <c r="AO194" s="5">
        <f t="shared" si="22"/>
        <v>0.011748710519518186</v>
      </c>
      <c r="AP194" s="5">
        <f t="shared" si="24"/>
        <v>0.32969027511409604</v>
      </c>
      <c r="AQ194" s="5">
        <f t="shared" si="25"/>
        <v>0.25899999999999995</v>
      </c>
      <c r="AR194" s="13">
        <f t="shared" si="26"/>
        <v>1.1707487105195182</v>
      </c>
      <c r="AS194" s="5">
        <f t="shared" si="27"/>
        <v>0.0005</v>
      </c>
      <c r="AT194" s="5">
        <f t="shared" si="28"/>
        <v>0.6415</v>
      </c>
      <c r="AU194" s="62">
        <f t="shared" si="29"/>
        <v>0.003553999557995562</v>
      </c>
    </row>
    <row r="195" spans="38:47" ht="12.75">
      <c r="AL195" s="9">
        <v>642</v>
      </c>
      <c r="AM195" s="9">
        <f t="shared" si="21"/>
        <v>0.642</v>
      </c>
      <c r="AN195" s="5">
        <f t="shared" si="23"/>
        <v>0.11698071744574307</v>
      </c>
      <c r="AO195" s="5">
        <f t="shared" si="22"/>
        <v>0.011698071744574306</v>
      </c>
      <c r="AP195" s="5">
        <f t="shared" si="24"/>
        <v>0.32836941939501374</v>
      </c>
      <c r="AQ195" s="5">
        <f t="shared" si="25"/>
        <v>0.258</v>
      </c>
      <c r="AR195" s="13">
        <f t="shared" si="26"/>
        <v>1.1696980717445744</v>
      </c>
      <c r="AS195" s="5">
        <f t="shared" si="27"/>
        <v>0.0005</v>
      </c>
      <c r="AT195" s="5">
        <f t="shared" si="28"/>
        <v>0.6425</v>
      </c>
      <c r="AU195" s="62">
        <f t="shared" si="29"/>
        <v>0.0035595440190844788</v>
      </c>
    </row>
    <row r="196" spans="38:47" ht="12.75">
      <c r="AL196" s="9">
        <v>643</v>
      </c>
      <c r="AM196" s="9">
        <f t="shared" si="21"/>
        <v>0.643</v>
      </c>
      <c r="AN196" s="5">
        <f t="shared" si="23"/>
        <v>0.1164750127373524</v>
      </c>
      <c r="AO196" s="5">
        <f t="shared" si="22"/>
        <v>0.01164750127373524</v>
      </c>
      <c r="AP196" s="5">
        <f t="shared" si="24"/>
        <v>0.3270491578216233</v>
      </c>
      <c r="AQ196" s="5">
        <f t="shared" si="25"/>
        <v>0.25699999999999995</v>
      </c>
      <c r="AR196" s="13">
        <f t="shared" si="26"/>
        <v>1.1686475012737352</v>
      </c>
      <c r="AS196" s="5">
        <f t="shared" si="27"/>
        <v>0.0005</v>
      </c>
      <c r="AT196" s="5">
        <f t="shared" si="28"/>
        <v>0.6435</v>
      </c>
      <c r="AU196" s="62">
        <f t="shared" si="29"/>
        <v>0.003565088480173395</v>
      </c>
    </row>
    <row r="197" spans="38:47" ht="12.75">
      <c r="AL197" s="9">
        <v>644</v>
      </c>
      <c r="AM197" s="9">
        <f t="shared" si="21"/>
        <v>0.644</v>
      </c>
      <c r="AN197" s="5">
        <f t="shared" si="23"/>
        <v>0.11596998689731135</v>
      </c>
      <c r="AO197" s="5">
        <f t="shared" si="22"/>
        <v>0.011596998689731134</v>
      </c>
      <c r="AP197" s="5">
        <f t="shared" si="24"/>
        <v>0.32572948729463014</v>
      </c>
      <c r="AQ197" s="5">
        <f t="shared" si="25"/>
        <v>0.256</v>
      </c>
      <c r="AR197" s="13">
        <f t="shared" si="26"/>
        <v>1.1675969986897312</v>
      </c>
      <c r="AS197" s="5">
        <f t="shared" si="27"/>
        <v>0.0005</v>
      </c>
      <c r="AT197" s="5">
        <f t="shared" si="28"/>
        <v>0.6445</v>
      </c>
      <c r="AU197" s="62">
        <f t="shared" si="29"/>
        <v>0.003570632941262312</v>
      </c>
    </row>
    <row r="198" spans="38:47" ht="12.75">
      <c r="AL198" s="9">
        <v>645</v>
      </c>
      <c r="AM198" s="9">
        <f t="shared" si="21"/>
        <v>0.645</v>
      </c>
      <c r="AN198" s="5">
        <f t="shared" si="23"/>
        <v>0.11546563577542757</v>
      </c>
      <c r="AO198" s="5">
        <f t="shared" si="22"/>
        <v>0.011546563577542756</v>
      </c>
      <c r="AP198" s="5">
        <f t="shared" si="24"/>
        <v>0.324410404725785</v>
      </c>
      <c r="AQ198" s="5">
        <f t="shared" si="25"/>
        <v>0.255</v>
      </c>
      <c r="AR198" s="13">
        <f t="shared" si="26"/>
        <v>1.1665465635775427</v>
      </c>
      <c r="AS198" s="5">
        <f t="shared" si="27"/>
        <v>0.0005</v>
      </c>
      <c r="AT198" s="5">
        <f t="shared" si="28"/>
        <v>0.6455</v>
      </c>
      <c r="AU198" s="62">
        <f t="shared" si="29"/>
        <v>0.0035761774023512286</v>
      </c>
    </row>
    <row r="199" spans="38:47" ht="12.75">
      <c r="AL199" s="9">
        <v>646</v>
      </c>
      <c r="AM199" s="9">
        <f t="shared" si="21"/>
        <v>0.646</v>
      </c>
      <c r="AN199" s="5">
        <f t="shared" si="23"/>
        <v>0.11496195524381639</v>
      </c>
      <c r="AO199" s="5">
        <f t="shared" si="22"/>
        <v>0.01149619552438164</v>
      </c>
      <c r="AP199" s="5">
        <f t="shared" si="24"/>
        <v>0.32309190703780155</v>
      </c>
      <c r="AQ199" s="5">
        <f t="shared" si="25"/>
        <v>0.25399999999999995</v>
      </c>
      <c r="AR199" s="13">
        <f t="shared" si="26"/>
        <v>1.1654961955243817</v>
      </c>
      <c r="AS199" s="5">
        <f t="shared" si="27"/>
        <v>0.0005</v>
      </c>
      <c r="AT199" s="5">
        <f t="shared" si="28"/>
        <v>0.6465</v>
      </c>
      <c r="AU199" s="62">
        <f t="shared" si="29"/>
        <v>0.0035817218634401453</v>
      </c>
    </row>
    <row r="200" spans="38:47" ht="12.75">
      <c r="AL200" s="9">
        <v>647</v>
      </c>
      <c r="AM200" s="9">
        <f t="shared" si="21"/>
        <v>0.647</v>
      </c>
      <c r="AN200" s="5">
        <f t="shared" si="23"/>
        <v>0.11445894119670436</v>
      </c>
      <c r="AO200" s="5">
        <f t="shared" si="22"/>
        <v>0.011445894119670435</v>
      </c>
      <c r="AP200" s="5">
        <f t="shared" si="24"/>
        <v>0.3217739911642747</v>
      </c>
      <c r="AQ200" s="5">
        <f t="shared" si="25"/>
        <v>0.25300000000000006</v>
      </c>
      <c r="AR200" s="13">
        <f t="shared" si="26"/>
        <v>1.1644458941196705</v>
      </c>
      <c r="AS200" s="5">
        <f t="shared" si="27"/>
        <v>0.0005</v>
      </c>
      <c r="AT200" s="5">
        <f t="shared" si="28"/>
        <v>0.6475</v>
      </c>
      <c r="AU200" s="62">
        <f t="shared" si="29"/>
        <v>0.003587266324529062</v>
      </c>
    </row>
    <row r="201" spans="38:47" ht="12.75">
      <c r="AL201" s="9">
        <v>648</v>
      </c>
      <c r="AM201" s="9">
        <f t="shared" si="21"/>
        <v>0.648</v>
      </c>
      <c r="AN201" s="5">
        <f t="shared" si="23"/>
        <v>0.1139565895502343</v>
      </c>
      <c r="AO201" s="5">
        <f t="shared" si="22"/>
        <v>0.01139565895502343</v>
      </c>
      <c r="AP201" s="5">
        <f t="shared" si="24"/>
        <v>0.32045665404959783</v>
      </c>
      <c r="AQ201" s="5">
        <f t="shared" si="25"/>
        <v>0.25199999999999995</v>
      </c>
      <c r="AR201" s="13">
        <f t="shared" si="26"/>
        <v>1.1633956589550234</v>
      </c>
      <c r="AS201" s="5">
        <f t="shared" si="27"/>
        <v>0.0005</v>
      </c>
      <c r="AT201" s="5">
        <f t="shared" si="28"/>
        <v>0.6485</v>
      </c>
      <c r="AU201" s="62">
        <f t="shared" si="29"/>
        <v>0.0035928107856179783</v>
      </c>
    </row>
    <row r="202" spans="38:47" ht="12.75">
      <c r="AL202" s="9">
        <v>649</v>
      </c>
      <c r="AM202" s="9">
        <f t="shared" si="21"/>
        <v>0.649</v>
      </c>
      <c r="AN202" s="5">
        <f t="shared" si="23"/>
        <v>0.11345489624227266</v>
      </c>
      <c r="AO202" s="5">
        <f t="shared" si="22"/>
        <v>0.011345489624227266</v>
      </c>
      <c r="AP202" s="5">
        <f t="shared" si="24"/>
        <v>0.3191398926488832</v>
      </c>
      <c r="AQ202" s="5">
        <f t="shared" si="25"/>
        <v>0.251</v>
      </c>
      <c r="AR202" s="13">
        <f t="shared" si="26"/>
        <v>1.1623454896242271</v>
      </c>
      <c r="AS202" s="5">
        <f t="shared" si="27"/>
        <v>0.0005</v>
      </c>
      <c r="AT202" s="5">
        <f t="shared" si="28"/>
        <v>0.6495</v>
      </c>
      <c r="AU202" s="62">
        <f t="shared" si="29"/>
        <v>0.003598355246706895</v>
      </c>
    </row>
    <row r="203" spans="38:47" ht="12.75">
      <c r="AL203" s="9">
        <v>650</v>
      </c>
      <c r="AM203" s="9">
        <f t="shared" si="21"/>
        <v>0.65</v>
      </c>
      <c r="AN203" s="5">
        <f t="shared" si="23"/>
        <v>0.11295385723221835</v>
      </c>
      <c r="AO203" s="5">
        <f t="shared" si="22"/>
        <v>0.011295385723221835</v>
      </c>
      <c r="AP203" s="5">
        <f t="shared" si="24"/>
        <v>0.31782370392788073</v>
      </c>
      <c r="AQ203" s="5">
        <f t="shared" si="25"/>
        <v>0.25</v>
      </c>
      <c r="AR203" s="13">
        <f t="shared" si="26"/>
        <v>1.1612953857232218</v>
      </c>
      <c r="AS203" s="5">
        <f t="shared" si="27"/>
        <v>0.0005</v>
      </c>
      <c r="AT203" s="5">
        <f t="shared" si="28"/>
        <v>0.6505</v>
      </c>
      <c r="AU203" s="62">
        <f t="shared" si="29"/>
        <v>0.003603899707795812</v>
      </c>
    </row>
    <row r="204" spans="38:47" ht="12.75">
      <c r="AL204" s="9">
        <v>651</v>
      </c>
      <c r="AM204" s="9">
        <f t="shared" si="21"/>
        <v>0.651</v>
      </c>
      <c r="AN204" s="5">
        <f t="shared" si="23"/>
        <v>0.1124534685008135</v>
      </c>
      <c r="AO204" s="5">
        <f t="shared" si="22"/>
        <v>0.01124534685008135</v>
      </c>
      <c r="AP204" s="5">
        <f t="shared" si="24"/>
        <v>0.3165080848628986</v>
      </c>
      <c r="AQ204" s="5">
        <f t="shared" si="25"/>
        <v>0.24899999999999994</v>
      </c>
      <c r="AR204" s="13">
        <f t="shared" si="26"/>
        <v>1.1602453468500813</v>
      </c>
      <c r="AS204" s="5">
        <f t="shared" si="27"/>
        <v>0.0005</v>
      </c>
      <c r="AT204" s="5">
        <f t="shared" si="28"/>
        <v>0.6515</v>
      </c>
      <c r="AU204" s="62">
        <f t="shared" si="29"/>
        <v>0.0036094441688847285</v>
      </c>
    </row>
    <row r="205" spans="38:47" ht="12.75">
      <c r="AL205" s="9">
        <v>652</v>
      </c>
      <c r="AM205" s="9">
        <f t="shared" si="21"/>
        <v>0.652</v>
      </c>
      <c r="AN205" s="5">
        <f t="shared" si="23"/>
        <v>0.11195372604995617</v>
      </c>
      <c r="AO205" s="5">
        <f t="shared" si="22"/>
        <v>0.011195372604995616</v>
      </c>
      <c r="AP205" s="5">
        <f t="shared" si="24"/>
        <v>0.3151930324407244</v>
      </c>
      <c r="AQ205" s="5">
        <f t="shared" si="25"/>
        <v>0.24799999999999997</v>
      </c>
      <c r="AR205" s="13">
        <f t="shared" si="26"/>
        <v>1.1591953726049955</v>
      </c>
      <c r="AS205" s="5">
        <f t="shared" si="27"/>
        <v>0.0005</v>
      </c>
      <c r="AT205" s="5">
        <f t="shared" si="28"/>
        <v>0.6525</v>
      </c>
      <c r="AU205" s="62">
        <f t="shared" si="29"/>
        <v>0.003614988629973645</v>
      </c>
    </row>
    <row r="206" spans="38:47" ht="12.75">
      <c r="AL206" s="9">
        <v>653</v>
      </c>
      <c r="AM206" s="9">
        <f t="shared" si="21"/>
        <v>0.653</v>
      </c>
      <c r="AN206" s="5">
        <f t="shared" si="23"/>
        <v>0.1114546259025145</v>
      </c>
      <c r="AO206" s="5">
        <f t="shared" si="22"/>
        <v>0.01114546259025145</v>
      </c>
      <c r="AP206" s="5">
        <f t="shared" si="24"/>
        <v>0.31387854365854606</v>
      </c>
      <c r="AQ206" s="5">
        <f t="shared" si="25"/>
        <v>0.247</v>
      </c>
      <c r="AR206" s="13">
        <f t="shared" si="26"/>
        <v>1.1581454625902516</v>
      </c>
      <c r="AS206" s="5">
        <f t="shared" si="27"/>
        <v>0.0005</v>
      </c>
      <c r="AT206" s="5">
        <f t="shared" si="28"/>
        <v>0.6535</v>
      </c>
      <c r="AU206" s="62">
        <f t="shared" si="29"/>
        <v>0.0036205330910625616</v>
      </c>
    </row>
    <row r="207" spans="38:47" ht="12.75">
      <c r="AL207" s="9">
        <v>654</v>
      </c>
      <c r="AM207" s="9">
        <f t="shared" si="21"/>
        <v>0.654</v>
      </c>
      <c r="AN207" s="5">
        <f t="shared" si="23"/>
        <v>0.11095616410214293</v>
      </c>
      <c r="AO207" s="5">
        <f t="shared" si="22"/>
        <v>0.011095616410214292</v>
      </c>
      <c r="AP207" s="5">
        <f t="shared" si="24"/>
        <v>0.31256461552387454</v>
      </c>
      <c r="AQ207" s="5">
        <f t="shared" si="25"/>
        <v>0.246</v>
      </c>
      <c r="AR207" s="13">
        <f t="shared" si="26"/>
        <v>1.1570956164102144</v>
      </c>
      <c r="AS207" s="5">
        <f t="shared" si="27"/>
        <v>0.0005</v>
      </c>
      <c r="AT207" s="5">
        <f t="shared" si="28"/>
        <v>0.6545</v>
      </c>
      <c r="AU207" s="62">
        <f t="shared" si="29"/>
        <v>0.0036260775521514783</v>
      </c>
    </row>
    <row r="208" spans="38:47" ht="12.75">
      <c r="AL208" s="9">
        <v>655</v>
      </c>
      <c r="AM208" s="9">
        <f t="shared" si="21"/>
        <v>0.655</v>
      </c>
      <c r="AN208" s="5">
        <f t="shared" si="23"/>
        <v>0.11045833671309986</v>
      </c>
      <c r="AO208" s="5">
        <f t="shared" si="22"/>
        <v>0.011045833671309986</v>
      </c>
      <c r="AP208" s="5">
        <f t="shared" si="24"/>
        <v>0.31125124505446594</v>
      </c>
      <c r="AQ208" s="5">
        <f t="shared" si="25"/>
        <v>0.245</v>
      </c>
      <c r="AR208" s="13">
        <f t="shared" si="26"/>
        <v>1.15604583367131</v>
      </c>
      <c r="AS208" s="5">
        <f t="shared" si="27"/>
        <v>0.0005</v>
      </c>
      <c r="AT208" s="5">
        <f t="shared" si="28"/>
        <v>0.6555</v>
      </c>
      <c r="AU208" s="62">
        <f t="shared" si="29"/>
        <v>0.003631622013240395</v>
      </c>
    </row>
    <row r="209" spans="38:47" ht="12.75">
      <c r="AL209" s="9">
        <v>656</v>
      </c>
      <c r="AM209" s="9">
        <f t="shared" si="21"/>
        <v>0.656</v>
      </c>
      <c r="AN209" s="5">
        <f t="shared" si="23"/>
        <v>0.10996113982006737</v>
      </c>
      <c r="AO209" s="5">
        <f t="shared" si="22"/>
        <v>0.010996113982006738</v>
      </c>
      <c r="AP209" s="5">
        <f t="shared" si="24"/>
        <v>0.30993842927824544</v>
      </c>
      <c r="AQ209" s="5">
        <f t="shared" si="25"/>
        <v>0.244</v>
      </c>
      <c r="AR209" s="13">
        <f t="shared" si="26"/>
        <v>1.1549961139820066</v>
      </c>
      <c r="AS209" s="5">
        <f t="shared" si="27"/>
        <v>0.0005</v>
      </c>
      <c r="AT209" s="5">
        <f t="shared" si="28"/>
        <v>0.6565</v>
      </c>
      <c r="AU209" s="62">
        <f t="shared" si="29"/>
        <v>0.0036371664743293118</v>
      </c>
    </row>
    <row r="210" spans="38:47" ht="12.75">
      <c r="AL210" s="9">
        <v>657</v>
      </c>
      <c r="AM210" s="9">
        <f t="shared" si="21"/>
        <v>0.657</v>
      </c>
      <c r="AN210" s="5">
        <f t="shared" si="23"/>
        <v>0.1094645695279722</v>
      </c>
      <c r="AO210" s="5">
        <f t="shared" si="22"/>
        <v>0.01094645695279722</v>
      </c>
      <c r="AP210" s="5">
        <f t="shared" si="24"/>
        <v>0.3086261652332304</v>
      </c>
      <c r="AQ210" s="5">
        <f t="shared" si="25"/>
        <v>0.243</v>
      </c>
      <c r="AR210" s="13">
        <f t="shared" si="26"/>
        <v>1.1539464569527973</v>
      </c>
      <c r="AS210" s="5">
        <f t="shared" si="27"/>
        <v>0.0005</v>
      </c>
      <c r="AT210" s="5">
        <f t="shared" si="28"/>
        <v>0.6575</v>
      </c>
      <c r="AU210" s="62">
        <f t="shared" si="29"/>
        <v>0.003642710935418228</v>
      </c>
    </row>
    <row r="211" spans="38:47" ht="12.75">
      <c r="AL211" s="9">
        <v>658</v>
      </c>
      <c r="AM211" s="9">
        <f t="shared" si="21"/>
        <v>0.658</v>
      </c>
      <c r="AN211" s="5">
        <f t="shared" si="23"/>
        <v>0.10896862196180873</v>
      </c>
      <c r="AO211" s="5">
        <f t="shared" si="22"/>
        <v>0.010896862196180874</v>
      </c>
      <c r="AP211" s="5">
        <f t="shared" si="24"/>
        <v>0.30731444996745527</v>
      </c>
      <c r="AQ211" s="5">
        <f t="shared" si="25"/>
        <v>0.24199999999999997</v>
      </c>
      <c r="AR211" s="13">
        <f t="shared" si="26"/>
        <v>1.1528968621961808</v>
      </c>
      <c r="AS211" s="5">
        <f t="shared" si="27"/>
        <v>0.0005</v>
      </c>
      <c r="AT211" s="5">
        <f t="shared" si="28"/>
        <v>0.6585</v>
      </c>
      <c r="AU211" s="62">
        <f t="shared" si="29"/>
        <v>0.003648255396507145</v>
      </c>
    </row>
    <row r="212" spans="38:47" ht="12.75">
      <c r="AL212" s="9">
        <v>659</v>
      </c>
      <c r="AM212" s="9">
        <f t="shared" si="21"/>
        <v>0.659</v>
      </c>
      <c r="AN212" s="5">
        <f t="shared" si="23"/>
        <v>0.10847329326646352</v>
      </c>
      <c r="AO212" s="5">
        <f t="shared" si="22"/>
        <v>0.010847329326646352</v>
      </c>
      <c r="AP212" s="5">
        <f t="shared" si="24"/>
        <v>0.30600328053889647</v>
      </c>
      <c r="AQ212" s="5">
        <f t="shared" si="25"/>
        <v>0.24100000000000002</v>
      </c>
      <c r="AR212" s="13">
        <f t="shared" si="26"/>
        <v>1.1518473293266465</v>
      </c>
      <c r="AS212" s="5">
        <f t="shared" si="27"/>
        <v>0.0005</v>
      </c>
      <c r="AT212" s="5">
        <f t="shared" si="28"/>
        <v>0.6595</v>
      </c>
      <c r="AU212" s="62">
        <f t="shared" si="29"/>
        <v>0.0036537998575960615</v>
      </c>
    </row>
    <row r="213" spans="38:47" ht="12.75">
      <c r="AL213" s="9">
        <v>660</v>
      </c>
      <c r="AM213" s="9">
        <f t="shared" si="21"/>
        <v>0.66</v>
      </c>
      <c r="AN213" s="5">
        <f t="shared" si="23"/>
        <v>0.10797857960654118</v>
      </c>
      <c r="AO213" s="5">
        <f t="shared" si="22"/>
        <v>0.010797857960654118</v>
      </c>
      <c r="AP213" s="5">
        <f t="shared" si="24"/>
        <v>0.30469265401539747</v>
      </c>
      <c r="AQ213" s="5">
        <f t="shared" si="25"/>
        <v>0.24</v>
      </c>
      <c r="AR213" s="13">
        <f t="shared" si="26"/>
        <v>1.1507978579606541</v>
      </c>
      <c r="AS213" s="5">
        <f t="shared" si="27"/>
        <v>0.0005</v>
      </c>
      <c r="AT213" s="5">
        <f t="shared" si="28"/>
        <v>0.6605</v>
      </c>
      <c r="AU213" s="62">
        <f t="shared" si="29"/>
        <v>0.0036593443186849783</v>
      </c>
    </row>
    <row r="214" spans="38:47" ht="12.75">
      <c r="AL214" s="9">
        <v>661</v>
      </c>
      <c r="AM214" s="9">
        <f t="shared" si="21"/>
        <v>0.661</v>
      </c>
      <c r="AN214" s="5">
        <f t="shared" si="23"/>
        <v>0.10748447716619255</v>
      </c>
      <c r="AO214" s="5">
        <f t="shared" si="22"/>
        <v>0.010748447716619255</v>
      </c>
      <c r="AP214" s="5">
        <f t="shared" si="24"/>
        <v>0.3033825674745956</v>
      </c>
      <c r="AQ214" s="5">
        <f t="shared" si="25"/>
        <v>0.239</v>
      </c>
      <c r="AR214" s="13">
        <f t="shared" si="26"/>
        <v>1.149748447716619</v>
      </c>
      <c r="AS214" s="5">
        <f t="shared" si="27"/>
        <v>0.0005</v>
      </c>
      <c r="AT214" s="5">
        <f t="shared" si="28"/>
        <v>0.6615</v>
      </c>
      <c r="AU214" s="62">
        <f t="shared" si="29"/>
        <v>0.0036648887797738946</v>
      </c>
    </row>
    <row r="215" spans="38:47" ht="12.75">
      <c r="AL215" s="9">
        <v>662</v>
      </c>
      <c r="AM215" s="9">
        <f t="shared" si="21"/>
        <v>0.662</v>
      </c>
      <c r="AN215" s="5">
        <f t="shared" si="23"/>
        <v>0.10699098214894358</v>
      </c>
      <c r="AO215" s="5">
        <f t="shared" si="22"/>
        <v>0.010699098214894358</v>
      </c>
      <c r="AP215" s="5">
        <f t="shared" si="24"/>
        <v>0.30207301800384784</v>
      </c>
      <c r="AQ215" s="5">
        <f t="shared" si="25"/>
        <v>0.23799999999999996</v>
      </c>
      <c r="AR215" s="13">
        <f t="shared" si="26"/>
        <v>1.1486990982148944</v>
      </c>
      <c r="AS215" s="5">
        <f t="shared" si="27"/>
        <v>0.0005</v>
      </c>
      <c r="AT215" s="5">
        <f t="shared" si="28"/>
        <v>0.6625</v>
      </c>
      <c r="AU215" s="62">
        <f t="shared" si="29"/>
        <v>0.0036704332408628113</v>
      </c>
    </row>
    <row r="216" spans="38:47" ht="12.75">
      <c r="AL216" s="9">
        <v>663</v>
      </c>
      <c r="AM216" s="9">
        <f t="shared" si="21"/>
        <v>0.663</v>
      </c>
      <c r="AN216" s="5">
        <f t="shared" si="23"/>
        <v>0.1064980907775265</v>
      </c>
      <c r="AO216" s="5">
        <f t="shared" si="22"/>
        <v>0.010649809077752651</v>
      </c>
      <c r="AP216" s="5">
        <f t="shared" si="24"/>
        <v>0.30076400270015885</v>
      </c>
      <c r="AQ216" s="5">
        <f t="shared" si="25"/>
        <v>0.237</v>
      </c>
      <c r="AR216" s="13">
        <f t="shared" si="26"/>
        <v>1.1476498090777527</v>
      </c>
      <c r="AS216" s="5">
        <f t="shared" si="27"/>
        <v>0.0005</v>
      </c>
      <c r="AT216" s="5">
        <f t="shared" si="28"/>
        <v>0.6635</v>
      </c>
      <c r="AU216" s="62">
        <f t="shared" si="29"/>
        <v>0.003675977701951728</v>
      </c>
    </row>
    <row r="217" spans="38:47" ht="12.75">
      <c r="AL217" s="9">
        <v>664</v>
      </c>
      <c r="AM217" s="9">
        <f t="shared" si="21"/>
        <v>0.664</v>
      </c>
      <c r="AN217" s="5">
        <f t="shared" si="23"/>
        <v>0.10600579929371219</v>
      </c>
      <c r="AO217" s="5">
        <f t="shared" si="22"/>
        <v>0.01060057992937122</v>
      </c>
      <c r="AP217" s="5">
        <f t="shared" si="24"/>
        <v>0.2994555186701077</v>
      </c>
      <c r="AQ217" s="5">
        <f t="shared" si="25"/>
        <v>0.236</v>
      </c>
      <c r="AR217" s="13">
        <f t="shared" si="26"/>
        <v>1.1466005799293713</v>
      </c>
      <c r="AS217" s="5">
        <f t="shared" si="27"/>
        <v>0.0005</v>
      </c>
      <c r="AT217" s="5">
        <f t="shared" si="28"/>
        <v>0.6645</v>
      </c>
      <c r="AU217" s="62">
        <f t="shared" si="29"/>
        <v>0.003681522163040645</v>
      </c>
    </row>
    <row r="218" spans="38:47" ht="12.75">
      <c r="AL218" s="9">
        <v>665</v>
      </c>
      <c r="AM218" s="9">
        <f t="shared" si="21"/>
        <v>0.665</v>
      </c>
      <c r="AN218" s="5">
        <f t="shared" si="23"/>
        <v>0.10551410395814406</v>
      </c>
      <c r="AO218" s="5">
        <f t="shared" si="22"/>
        <v>0.010551410395814406</v>
      </c>
      <c r="AP218" s="5">
        <f t="shared" si="24"/>
        <v>0.29814756302977685</v>
      </c>
      <c r="AQ218" s="5">
        <f t="shared" si="25"/>
        <v>0.235</v>
      </c>
      <c r="AR218" s="13">
        <f t="shared" si="26"/>
        <v>1.1455514103958144</v>
      </c>
      <c r="AS218" s="5">
        <f t="shared" si="27"/>
        <v>0.0005</v>
      </c>
      <c r="AT218" s="5">
        <f t="shared" si="28"/>
        <v>0.6655</v>
      </c>
      <c r="AU218" s="62">
        <f t="shared" si="29"/>
        <v>0.0036870666241295615</v>
      </c>
    </row>
    <row r="219" spans="38:47" ht="12.75">
      <c r="AL219" s="9">
        <v>666</v>
      </c>
      <c r="AM219" s="9">
        <f t="shared" si="21"/>
        <v>0.666</v>
      </c>
      <c r="AN219" s="5">
        <f t="shared" si="23"/>
        <v>0.10502300105017372</v>
      </c>
      <c r="AO219" s="5">
        <f t="shared" si="22"/>
        <v>0.010502300105017372</v>
      </c>
      <c r="AP219" s="5">
        <f t="shared" si="24"/>
        <v>0.2968401329046804</v>
      </c>
      <c r="AQ219" s="5">
        <f t="shared" si="25"/>
        <v>0.23399999999999999</v>
      </c>
      <c r="AR219" s="13">
        <f t="shared" si="26"/>
        <v>1.1445023001050174</v>
      </c>
      <c r="AS219" s="5">
        <f t="shared" si="27"/>
        <v>0.0005</v>
      </c>
      <c r="AT219" s="5">
        <f t="shared" si="28"/>
        <v>0.6665</v>
      </c>
      <c r="AU219" s="62">
        <f t="shared" si="29"/>
        <v>0.003692611085218478</v>
      </c>
    </row>
    <row r="220" spans="38:47" ht="12.75">
      <c r="AL220" s="9">
        <v>667</v>
      </c>
      <c r="AM220" s="9">
        <f t="shared" si="21"/>
        <v>0.667</v>
      </c>
      <c r="AN220" s="5">
        <f t="shared" si="23"/>
        <v>0.10453248686769774</v>
      </c>
      <c r="AO220" s="5">
        <f t="shared" si="22"/>
        <v>0.010453248686769775</v>
      </c>
      <c r="AP220" s="5">
        <f t="shared" si="24"/>
        <v>0.29553322542969357</v>
      </c>
      <c r="AQ220" s="5">
        <f t="shared" si="25"/>
        <v>0.23299999999999998</v>
      </c>
      <c r="AR220" s="13">
        <f t="shared" si="26"/>
        <v>1.14345324868677</v>
      </c>
      <c r="AS220" s="5">
        <f t="shared" si="27"/>
        <v>0.0005</v>
      </c>
      <c r="AT220" s="5">
        <f t="shared" si="28"/>
        <v>0.6675</v>
      </c>
      <c r="AU220" s="62">
        <f t="shared" si="29"/>
        <v>0.0036981555463073946</v>
      </c>
    </row>
    <row r="221" spans="38:47" ht="12.75">
      <c r="AL221" s="9">
        <v>668</v>
      </c>
      <c r="AM221" s="9">
        <f t="shared" si="21"/>
        <v>0.668</v>
      </c>
      <c r="AN221" s="5">
        <f t="shared" si="23"/>
        <v>0.10404255772699636</v>
      </c>
      <c r="AO221" s="5">
        <f t="shared" si="22"/>
        <v>0.010404255772699636</v>
      </c>
      <c r="AP221" s="5">
        <f t="shared" si="24"/>
        <v>0.29422683774898245</v>
      </c>
      <c r="AQ221" s="5">
        <f t="shared" si="25"/>
        <v>0.23199999999999998</v>
      </c>
      <c r="AR221" s="13">
        <f t="shared" si="26"/>
        <v>1.1424042557726997</v>
      </c>
      <c r="AS221" s="5">
        <f t="shared" si="27"/>
        <v>0.0005</v>
      </c>
      <c r="AT221" s="5">
        <f t="shared" si="28"/>
        <v>0.6685</v>
      </c>
      <c r="AU221" s="62">
        <f t="shared" si="29"/>
        <v>0.0037037000073963113</v>
      </c>
    </row>
    <row r="222" spans="38:47" ht="12.75">
      <c r="AL222" s="9">
        <v>669</v>
      </c>
      <c r="AM222" s="9">
        <f t="shared" si="21"/>
        <v>0.669</v>
      </c>
      <c r="AN222" s="5">
        <f t="shared" si="23"/>
        <v>0.10355320996257317</v>
      </c>
      <c r="AO222" s="5">
        <f t="shared" si="22"/>
        <v>0.010355320996257317</v>
      </c>
      <c r="AP222" s="5">
        <f t="shared" si="24"/>
        <v>0.292920967015934</v>
      </c>
      <c r="AQ222" s="5">
        <f t="shared" si="25"/>
        <v>0.23099999999999998</v>
      </c>
      <c r="AR222" s="13">
        <f t="shared" si="26"/>
        <v>1.1413553209962575</v>
      </c>
      <c r="AS222" s="5">
        <f t="shared" si="27"/>
        <v>0.0005</v>
      </c>
      <c r="AT222" s="5">
        <f t="shared" si="28"/>
        <v>0.6695</v>
      </c>
      <c r="AU222" s="62">
        <f t="shared" si="29"/>
        <v>0.003709244468485228</v>
      </c>
    </row>
    <row r="223" spans="38:47" ht="12.75">
      <c r="AL223" s="9">
        <v>670</v>
      </c>
      <c r="AM223" s="9">
        <f t="shared" si="21"/>
        <v>0.67</v>
      </c>
      <c r="AN223" s="5">
        <f t="shared" si="23"/>
        <v>0.10306443992699667</v>
      </c>
      <c r="AO223" s="5">
        <f t="shared" si="22"/>
        <v>0.010306443992699667</v>
      </c>
      <c r="AP223" s="5">
        <f t="shared" si="24"/>
        <v>0.2916156103930872</v>
      </c>
      <c r="AQ223" s="5">
        <f t="shared" si="25"/>
        <v>0.22999999999999995</v>
      </c>
      <c r="AR223" s="13">
        <f t="shared" si="26"/>
        <v>1.1403064439926995</v>
      </c>
      <c r="AS223" s="5">
        <f t="shared" si="27"/>
        <v>0.0005</v>
      </c>
      <c r="AT223" s="5">
        <f t="shared" si="28"/>
        <v>0.6705</v>
      </c>
      <c r="AU223" s="62">
        <f t="shared" si="29"/>
        <v>0.0037147889295741443</v>
      </c>
    </row>
    <row r="224" spans="38:47" ht="12.75">
      <c r="AL224" s="9">
        <v>671</v>
      </c>
      <c r="AM224" s="9">
        <f t="shared" si="21"/>
        <v>0.671</v>
      </c>
      <c r="AN224" s="5">
        <f t="shared" si="23"/>
        <v>0.10257624399074299</v>
      </c>
      <c r="AO224" s="5">
        <f t="shared" si="22"/>
        <v>0.010257624399074298</v>
      </c>
      <c r="AP224" s="5">
        <f t="shared" si="24"/>
        <v>0.29031076505206405</v>
      </c>
      <c r="AQ224" s="5">
        <f t="shared" si="25"/>
        <v>0.22899999999999998</v>
      </c>
      <c r="AR224" s="13">
        <f t="shared" si="26"/>
        <v>1.1392576243990744</v>
      </c>
      <c r="AS224" s="5">
        <f t="shared" si="27"/>
        <v>0.0005</v>
      </c>
      <c r="AT224" s="5">
        <f t="shared" si="28"/>
        <v>0.6715</v>
      </c>
      <c r="AU224" s="62">
        <f t="shared" si="29"/>
        <v>0.003720333390663061</v>
      </c>
    </row>
    <row r="225" spans="38:47" ht="12.75">
      <c r="AL225" s="9">
        <v>672</v>
      </c>
      <c r="AM225" s="9">
        <f t="shared" si="21"/>
        <v>0.672</v>
      </c>
      <c r="AN225" s="5">
        <f t="shared" si="23"/>
        <v>0.10208861854203999</v>
      </c>
      <c r="AO225" s="5">
        <f t="shared" si="22"/>
        <v>0.010208861854203999</v>
      </c>
      <c r="AP225" s="5">
        <f t="shared" si="24"/>
        <v>0.28900642817350125</v>
      </c>
      <c r="AQ225" s="5">
        <f t="shared" si="25"/>
        <v>0.22799999999999995</v>
      </c>
      <c r="AR225" s="13">
        <f t="shared" si="26"/>
        <v>1.138208861854204</v>
      </c>
      <c r="AS225" s="5">
        <f t="shared" si="27"/>
        <v>0.0005</v>
      </c>
      <c r="AT225" s="5">
        <f t="shared" si="28"/>
        <v>0.6725</v>
      </c>
      <c r="AU225" s="62">
        <f t="shared" si="29"/>
        <v>0.003725877851751978</v>
      </c>
    </row>
    <row r="226" spans="38:47" ht="12.75">
      <c r="AL226" s="9">
        <v>673</v>
      </c>
      <c r="AM226" s="9">
        <f t="shared" si="21"/>
        <v>0.673</v>
      </c>
      <c r="AN226" s="5">
        <f t="shared" si="23"/>
        <v>0.1016015599867131</v>
      </c>
      <c r="AO226" s="5">
        <f t="shared" si="22"/>
        <v>0.01016015599867131</v>
      </c>
      <c r="AP226" s="5">
        <f t="shared" si="24"/>
        <v>0.28770259694698275</v>
      </c>
      <c r="AQ226" s="5">
        <f t="shared" si="25"/>
        <v>0.22699999999999992</v>
      </c>
      <c r="AR226" s="13">
        <f t="shared" si="26"/>
        <v>1.1371601559986713</v>
      </c>
      <c r="AS226" s="5">
        <f t="shared" si="27"/>
        <v>0.0005</v>
      </c>
      <c r="AT226" s="5">
        <f t="shared" si="28"/>
        <v>0.6735</v>
      </c>
      <c r="AU226" s="62">
        <f t="shared" si="29"/>
        <v>0.0037314223128408945</v>
      </c>
    </row>
    <row r="227" spans="38:47" ht="12.75">
      <c r="AL227" s="9">
        <v>674</v>
      </c>
      <c r="AM227" s="9">
        <f t="shared" si="21"/>
        <v>0.674</v>
      </c>
      <c r="AN227" s="5">
        <f t="shared" si="23"/>
        <v>0.10111506474803206</v>
      </c>
      <c r="AO227" s="5">
        <f t="shared" si="22"/>
        <v>0.010111506474803206</v>
      </c>
      <c r="AP227" s="5">
        <f t="shared" si="24"/>
        <v>0.2863992685709722</v>
      </c>
      <c r="AQ227" s="5">
        <f t="shared" si="25"/>
        <v>0.22599999999999995</v>
      </c>
      <c r="AR227" s="13">
        <f t="shared" si="26"/>
        <v>1.136111506474803</v>
      </c>
      <c r="AS227" s="5">
        <f t="shared" si="27"/>
        <v>0.0005</v>
      </c>
      <c r="AT227" s="5">
        <f t="shared" si="28"/>
        <v>0.6745</v>
      </c>
      <c r="AU227" s="62">
        <f t="shared" si="29"/>
        <v>0.003736966773929811</v>
      </c>
    </row>
    <row r="228" spans="38:47" ht="12.75">
      <c r="AL228" s="9">
        <v>675</v>
      </c>
      <c r="AM228" s="9">
        <f t="shared" si="21"/>
        <v>0.675</v>
      </c>
      <c r="AN228" s="5">
        <f t="shared" si="23"/>
        <v>0.10062912926655937</v>
      </c>
      <c r="AO228" s="5">
        <f t="shared" si="22"/>
        <v>0.010062912926655936</v>
      </c>
      <c r="AP228" s="5">
        <f t="shared" si="24"/>
        <v>0.28509644025274616</v>
      </c>
      <c r="AQ228" s="5">
        <f t="shared" si="25"/>
        <v>0.22499999999999998</v>
      </c>
      <c r="AR228" s="13">
        <f t="shared" si="26"/>
        <v>1.135062912926656</v>
      </c>
      <c r="AS228" s="5">
        <f t="shared" si="27"/>
        <v>0.0005</v>
      </c>
      <c r="AT228" s="5">
        <f t="shared" si="28"/>
        <v>0.6755</v>
      </c>
      <c r="AU228" s="62">
        <f t="shared" si="29"/>
        <v>0.0037425112350187276</v>
      </c>
    </row>
    <row r="229" spans="38:47" ht="12.75">
      <c r="AL229" s="9">
        <v>676</v>
      </c>
      <c r="AM229" s="9">
        <f t="shared" si="21"/>
        <v>0.676</v>
      </c>
      <c r="AN229" s="5">
        <f t="shared" si="23"/>
        <v>0.10014374999999999</v>
      </c>
      <c r="AO229" s="5">
        <f t="shared" si="22"/>
        <v>0.010014374999999999</v>
      </c>
      <c r="AP229" s="5">
        <f t="shared" si="24"/>
        <v>0.28379410920832776</v>
      </c>
      <c r="AQ229" s="5">
        <f t="shared" si="25"/>
        <v>0.22399999999999995</v>
      </c>
      <c r="AR229" s="13">
        <f t="shared" si="26"/>
        <v>1.134014375</v>
      </c>
      <c r="AS229" s="5">
        <f t="shared" si="27"/>
        <v>0.0005</v>
      </c>
      <c r="AT229" s="5">
        <f t="shared" si="28"/>
        <v>0.6765</v>
      </c>
      <c r="AU229" s="62">
        <f t="shared" si="29"/>
        <v>0.0037480556961076443</v>
      </c>
    </row>
    <row r="230" spans="38:47" ht="12.75">
      <c r="AL230" s="9">
        <v>677</v>
      </c>
      <c r="AM230" s="9">
        <f t="shared" si="21"/>
        <v>0.677</v>
      </c>
      <c r="AN230" s="5">
        <f t="shared" si="23"/>
        <v>0.0996589234230523</v>
      </c>
      <c r="AO230" s="5">
        <f t="shared" si="22"/>
        <v>0.00996589234230523</v>
      </c>
      <c r="AP230" s="5">
        <f t="shared" si="24"/>
        <v>0.282492272662421</v>
      </c>
      <c r="AQ230" s="5">
        <f t="shared" si="25"/>
        <v>0.22299999999999992</v>
      </c>
      <c r="AR230" s="13">
        <f t="shared" si="26"/>
        <v>1.1329658923423052</v>
      </c>
      <c r="AS230" s="5">
        <f t="shared" si="27"/>
        <v>0.0005</v>
      </c>
      <c r="AT230" s="5">
        <f t="shared" si="28"/>
        <v>0.6775</v>
      </c>
      <c r="AU230" s="62">
        <f t="shared" si="29"/>
        <v>0.003753600157196561</v>
      </c>
    </row>
    <row r="231" spans="38:47" ht="12.75">
      <c r="AL231" s="9">
        <v>678</v>
      </c>
      <c r="AM231" s="9">
        <f t="shared" si="21"/>
        <v>0.678</v>
      </c>
      <c r="AN231" s="5">
        <f t="shared" si="23"/>
        <v>0.09917464602726048</v>
      </c>
      <c r="AO231" s="5">
        <f t="shared" si="22"/>
        <v>0.009917464602726047</v>
      </c>
      <c r="AP231" s="5">
        <f t="shared" si="24"/>
        <v>0.28119092784834526</v>
      </c>
      <c r="AQ231" s="5">
        <f t="shared" si="25"/>
        <v>0.22200000000000003</v>
      </c>
      <c r="AR231" s="13">
        <f t="shared" si="26"/>
        <v>1.1319174646027261</v>
      </c>
      <c r="AS231" s="5">
        <f t="shared" si="27"/>
        <v>0.0005</v>
      </c>
      <c r="AT231" s="5">
        <f t="shared" si="28"/>
        <v>0.6785</v>
      </c>
      <c r="AU231" s="62">
        <f t="shared" si="29"/>
        <v>0.003759144618285478</v>
      </c>
    </row>
    <row r="232" spans="38:47" ht="12.75">
      <c r="AL232" s="9">
        <v>679</v>
      </c>
      <c r="AM232" s="9">
        <f t="shared" si="21"/>
        <v>0.679</v>
      </c>
      <c r="AN232" s="5">
        <f t="shared" si="23"/>
        <v>0.09869091432086803</v>
      </c>
      <c r="AO232" s="5">
        <f t="shared" si="22"/>
        <v>0.009869091432086804</v>
      </c>
      <c r="AP232" s="5">
        <f t="shared" si="24"/>
        <v>0.27989007200796984</v>
      </c>
      <c r="AQ232" s="5">
        <f t="shared" si="25"/>
        <v>0.22099999999999997</v>
      </c>
      <c r="AR232" s="13">
        <f t="shared" si="26"/>
        <v>1.130869091432087</v>
      </c>
      <c r="AS232" s="5">
        <f t="shared" si="27"/>
        <v>0.0005</v>
      </c>
      <c r="AT232" s="5">
        <f t="shared" si="28"/>
        <v>0.6795</v>
      </c>
      <c r="AU232" s="62">
        <f t="shared" si="29"/>
        <v>0.003764689079374394</v>
      </c>
    </row>
    <row r="233" spans="38:47" ht="12.75">
      <c r="AL233" s="9">
        <v>680</v>
      </c>
      <c r="AM233" s="9">
        <f t="shared" si="21"/>
        <v>0.68</v>
      </c>
      <c r="AN233" s="5">
        <f t="shared" si="23"/>
        <v>0.09820772482867292</v>
      </c>
      <c r="AO233" s="5">
        <f t="shared" si="22"/>
        <v>0.009820772482867291</v>
      </c>
      <c r="AP233" s="5">
        <f t="shared" si="24"/>
        <v>0.27858970239165054</v>
      </c>
      <c r="AQ233" s="5">
        <f t="shared" si="25"/>
        <v>0.21999999999999997</v>
      </c>
      <c r="AR233" s="13">
        <f t="shared" si="26"/>
        <v>1.1298207724828673</v>
      </c>
      <c r="AS233" s="5">
        <f t="shared" si="27"/>
        <v>0.0005</v>
      </c>
      <c r="AT233" s="5">
        <f t="shared" si="28"/>
        <v>0.6805</v>
      </c>
      <c r="AU233" s="62">
        <f t="shared" si="29"/>
        <v>0.003770233540463311</v>
      </c>
    </row>
    <row r="234" spans="38:47" ht="12.75">
      <c r="AL234" s="9">
        <v>681</v>
      </c>
      <c r="AM234" s="9">
        <f t="shared" si="21"/>
        <v>0.681</v>
      </c>
      <c r="AN234" s="5">
        <f t="shared" si="23"/>
        <v>0.09772507409188347</v>
      </c>
      <c r="AO234" s="5">
        <f t="shared" si="22"/>
        <v>0.009772507409188346</v>
      </c>
      <c r="AP234" s="5">
        <f t="shared" si="24"/>
        <v>0.2772898162581645</v>
      </c>
      <c r="AQ234" s="5">
        <f t="shared" si="25"/>
        <v>0.219</v>
      </c>
      <c r="AR234" s="13">
        <f t="shared" si="26"/>
        <v>1.1287725074091883</v>
      </c>
      <c r="AS234" s="5">
        <f t="shared" si="27"/>
        <v>0.0005</v>
      </c>
      <c r="AT234" s="5">
        <f t="shared" si="28"/>
        <v>0.6815</v>
      </c>
      <c r="AU234" s="62">
        <f t="shared" si="29"/>
        <v>0.0037757780015522276</v>
      </c>
    </row>
    <row r="235" spans="38:47" ht="12.75">
      <c r="AL235" s="9">
        <v>682</v>
      </c>
      <c r="AM235" s="9">
        <f t="shared" si="21"/>
        <v>0.682</v>
      </c>
      <c r="AN235" s="5">
        <f t="shared" si="23"/>
        <v>0.097242958667976</v>
      </c>
      <c r="AO235" s="5">
        <f t="shared" si="22"/>
        <v>0.0097242958667976</v>
      </c>
      <c r="AP235" s="5">
        <f t="shared" si="24"/>
        <v>0.2759904108746472</v>
      </c>
      <c r="AQ235" s="5">
        <f t="shared" si="25"/>
        <v>0.21799999999999994</v>
      </c>
      <c r="AR235" s="13">
        <f t="shared" si="26"/>
        <v>1.1277242958667975</v>
      </c>
      <c r="AS235" s="5">
        <f t="shared" si="27"/>
        <v>0.0005</v>
      </c>
      <c r="AT235" s="5">
        <f t="shared" si="28"/>
        <v>0.6825</v>
      </c>
      <c r="AU235" s="62">
        <f t="shared" si="29"/>
        <v>0.0037813224626411443</v>
      </c>
    </row>
    <row r="236" spans="38:47" ht="12.75">
      <c r="AL236" s="9">
        <v>683</v>
      </c>
      <c r="AM236" s="9">
        <f t="shared" si="21"/>
        <v>0.683</v>
      </c>
      <c r="AN236" s="5">
        <f t="shared" si="23"/>
        <v>0.09676137513055347</v>
      </c>
      <c r="AO236" s="5">
        <f t="shared" si="22"/>
        <v>0.009676137513055346</v>
      </c>
      <c r="AP236" s="5">
        <f t="shared" si="24"/>
        <v>0.27469148351652917</v>
      </c>
      <c r="AQ236" s="5">
        <f t="shared" si="25"/>
        <v>0.21699999999999997</v>
      </c>
      <c r="AR236" s="13">
        <f t="shared" si="26"/>
        <v>1.1266761375130554</v>
      </c>
      <c r="AS236" s="5">
        <f t="shared" si="27"/>
        <v>0.0005</v>
      </c>
      <c r="AT236" s="5">
        <f t="shared" si="28"/>
        <v>0.6835</v>
      </c>
      <c r="AU236" s="62">
        <f t="shared" si="29"/>
        <v>0.0037868669237300606</v>
      </c>
    </row>
    <row r="237" spans="38:47" ht="12.75">
      <c r="AL237" s="9">
        <v>684</v>
      </c>
      <c r="AM237" s="9">
        <f t="shared" si="21"/>
        <v>0.684</v>
      </c>
      <c r="AN237" s="5">
        <f t="shared" si="23"/>
        <v>0.09628032006920534</v>
      </c>
      <c r="AO237" s="5">
        <f t="shared" si="22"/>
        <v>0.009628032006920534</v>
      </c>
      <c r="AP237" s="5">
        <f t="shared" si="24"/>
        <v>0.2733930314674732</v>
      </c>
      <c r="AQ237" s="5">
        <f t="shared" si="25"/>
        <v>0.21599999999999997</v>
      </c>
      <c r="AR237" s="13">
        <f t="shared" si="26"/>
        <v>1.1256280320069205</v>
      </c>
      <c r="AS237" s="5">
        <f t="shared" si="27"/>
        <v>0.0005</v>
      </c>
      <c r="AT237" s="5">
        <f t="shared" si="28"/>
        <v>0.6845</v>
      </c>
      <c r="AU237" s="62">
        <f t="shared" si="29"/>
        <v>0.0037924113848189773</v>
      </c>
    </row>
    <row r="238" spans="38:47" ht="12.75">
      <c r="AL238" s="9">
        <v>685</v>
      </c>
      <c r="AM238" s="9">
        <f t="shared" si="21"/>
        <v>0.685</v>
      </c>
      <c r="AN238" s="5">
        <f t="shared" si="23"/>
        <v>0.09579979008936872</v>
      </c>
      <c r="AO238" s="5">
        <f t="shared" si="22"/>
        <v>0.009579979008936871</v>
      </c>
      <c r="AP238" s="5">
        <f t="shared" si="24"/>
        <v>0.27209505201931183</v>
      </c>
      <c r="AQ238" s="5">
        <f t="shared" si="25"/>
        <v>0.215</v>
      </c>
      <c r="AR238" s="13">
        <f t="shared" si="26"/>
        <v>1.124579979008937</v>
      </c>
      <c r="AS238" s="5">
        <f t="shared" si="27"/>
        <v>0.0005</v>
      </c>
      <c r="AT238" s="5">
        <f t="shared" si="28"/>
        <v>0.6855</v>
      </c>
      <c r="AU238" s="62">
        <f t="shared" si="29"/>
        <v>0.003797955845907894</v>
      </c>
    </row>
    <row r="239" spans="38:47" ht="12.75">
      <c r="AL239" s="9">
        <v>686</v>
      </c>
      <c r="AM239" s="9">
        <f t="shared" si="21"/>
        <v>0.686</v>
      </c>
      <c r="AN239" s="5">
        <f t="shared" si="23"/>
        <v>0.09531978181219063</v>
      </c>
      <c r="AO239" s="5">
        <f t="shared" si="22"/>
        <v>0.009531978181219062</v>
      </c>
      <c r="AP239" s="5">
        <f t="shared" si="24"/>
        <v>0.27079754247198584</v>
      </c>
      <c r="AQ239" s="5">
        <f t="shared" si="25"/>
        <v>0.21399999999999994</v>
      </c>
      <c r="AR239" s="13">
        <f t="shared" si="26"/>
        <v>1.123531978181219</v>
      </c>
      <c r="AS239" s="5">
        <f t="shared" si="27"/>
        <v>0.0005</v>
      </c>
      <c r="AT239" s="5">
        <f t="shared" si="28"/>
        <v>0.6865</v>
      </c>
      <c r="AU239" s="62">
        <f t="shared" si="29"/>
        <v>0.003803500306996811</v>
      </c>
    </row>
    <row r="240" spans="38:47" ht="12.75">
      <c r="AL240" s="9">
        <v>687</v>
      </c>
      <c r="AM240" s="9">
        <f t="shared" si="21"/>
        <v>0.687</v>
      </c>
      <c r="AN240" s="5">
        <f t="shared" si="23"/>
        <v>0.09484029187439164</v>
      </c>
      <c r="AO240" s="5">
        <f t="shared" si="22"/>
        <v>0.009484029187439163</v>
      </c>
      <c r="AP240" s="5">
        <f t="shared" si="24"/>
        <v>0.26950050013348276</v>
      </c>
      <c r="AQ240" s="5">
        <f t="shared" si="25"/>
        <v>0.21299999999999997</v>
      </c>
      <c r="AR240" s="13">
        <f t="shared" si="26"/>
        <v>1.1224840291874392</v>
      </c>
      <c r="AS240" s="5">
        <f t="shared" si="27"/>
        <v>0.0005</v>
      </c>
      <c r="AT240" s="5">
        <f t="shared" si="28"/>
        <v>0.6875</v>
      </c>
      <c r="AU240" s="62">
        <f t="shared" si="29"/>
        <v>0.0038090447680857275</v>
      </c>
    </row>
    <row r="241" spans="38:47" ht="12.75">
      <c r="AL241" s="9">
        <v>688</v>
      </c>
      <c r="AM241" s="9">
        <f t="shared" si="21"/>
        <v>0.6880000000000001</v>
      </c>
      <c r="AN241" s="5">
        <f t="shared" si="23"/>
        <v>0.09436131692813038</v>
      </c>
      <c r="AO241" s="5">
        <f t="shared" si="22"/>
        <v>0.009436131692813038</v>
      </c>
      <c r="AP241" s="5">
        <f t="shared" si="24"/>
        <v>0.26820392231977525</v>
      </c>
      <c r="AQ241" s="5">
        <f t="shared" si="25"/>
        <v>0.21199999999999994</v>
      </c>
      <c r="AR241" s="13">
        <f t="shared" si="26"/>
        <v>1.121436131692813</v>
      </c>
      <c r="AS241" s="5">
        <f t="shared" si="27"/>
        <v>0.0005</v>
      </c>
      <c r="AT241" s="5">
        <f t="shared" si="28"/>
        <v>0.6885</v>
      </c>
      <c r="AU241" s="62">
        <f t="shared" si="29"/>
        <v>0.003814589229174644</v>
      </c>
    </row>
    <row r="242" spans="38:47" ht="12.75">
      <c r="AL242" s="9">
        <v>689</v>
      </c>
      <c r="AM242" s="9">
        <f t="shared" si="21"/>
        <v>0.6890000000000001</v>
      </c>
      <c r="AN242" s="5">
        <f t="shared" si="23"/>
        <v>0.09388285364086946</v>
      </c>
      <c r="AO242" s="5">
        <f t="shared" si="22"/>
        <v>0.009388285364086946</v>
      </c>
      <c r="AP242" s="5">
        <f t="shared" si="24"/>
        <v>0.26690780635476125</v>
      </c>
      <c r="AQ242" s="5">
        <f t="shared" si="25"/>
        <v>0.211</v>
      </c>
      <c r="AR242" s="13">
        <f t="shared" si="26"/>
        <v>1.120388285364087</v>
      </c>
      <c r="AS242" s="5">
        <f t="shared" si="27"/>
        <v>0.0005</v>
      </c>
      <c r="AT242" s="5">
        <f t="shared" si="28"/>
        <v>0.6895</v>
      </c>
      <c r="AU242" s="62">
        <f t="shared" si="29"/>
        <v>0.0038201336902635606</v>
      </c>
    </row>
    <row r="243" spans="38:47" ht="12.75">
      <c r="AL243" s="9">
        <v>690</v>
      </c>
      <c r="AM243" s="9">
        <f t="shared" si="21"/>
        <v>0.6900000000000001</v>
      </c>
      <c r="AN243" s="5">
        <f t="shared" si="23"/>
        <v>0.09340489869524243</v>
      </c>
      <c r="AO243" s="5">
        <f t="shared" si="22"/>
        <v>0.009340489869524243</v>
      </c>
      <c r="AP243" s="5">
        <f t="shared" si="24"/>
        <v>0.26561214957020307</v>
      </c>
      <c r="AQ243" s="5">
        <f t="shared" si="25"/>
        <v>0.20999999999999996</v>
      </c>
      <c r="AR243" s="13">
        <f t="shared" si="26"/>
        <v>1.1193404898695243</v>
      </c>
      <c r="AS243" s="5">
        <f t="shared" si="27"/>
        <v>0.0005</v>
      </c>
      <c r="AT243" s="5">
        <f t="shared" si="28"/>
        <v>0.6905</v>
      </c>
      <c r="AU243" s="62">
        <f t="shared" si="29"/>
        <v>0.0038256781513524773</v>
      </c>
    </row>
    <row r="244" spans="38:47" ht="12.75">
      <c r="AL244" s="9">
        <v>691</v>
      </c>
      <c r="AM244" s="9">
        <f t="shared" si="21"/>
        <v>0.6910000000000001</v>
      </c>
      <c r="AN244" s="5">
        <f t="shared" si="23"/>
        <v>0.09292744878892183</v>
      </c>
      <c r="AO244" s="5">
        <f t="shared" si="22"/>
        <v>0.009292744878892183</v>
      </c>
      <c r="AP244" s="5">
        <f t="shared" si="24"/>
        <v>0.26431694930566796</v>
      </c>
      <c r="AQ244" s="5">
        <f t="shared" si="25"/>
        <v>0.2089999999999999</v>
      </c>
      <c r="AR244" s="13">
        <f t="shared" si="26"/>
        <v>1.1182927448788922</v>
      </c>
      <c r="AS244" s="5">
        <f t="shared" si="27"/>
        <v>0.0005</v>
      </c>
      <c r="AT244" s="5">
        <f t="shared" si="28"/>
        <v>0.6915</v>
      </c>
      <c r="AU244" s="62">
        <f t="shared" si="29"/>
        <v>0.003831222612441394</v>
      </c>
    </row>
    <row r="245" spans="38:47" ht="12.75">
      <c r="AL245" s="9">
        <v>692</v>
      </c>
      <c r="AM245" s="9">
        <f aca="true" t="shared" si="30" ref="AM245:AM308">AL245*$AN$49</f>
        <v>0.6920000000000001</v>
      </c>
      <c r="AN245" s="5">
        <f t="shared" si="23"/>
        <v>0.09245050063448854</v>
      </c>
      <c r="AO245" s="5">
        <f aca="true" t="shared" si="31" ref="AO245:AO308">AN245/$AN$50</f>
        <v>0.009245050063448853</v>
      </c>
      <c r="AP245" s="5">
        <f t="shared" si="24"/>
        <v>0.26302220290846884</v>
      </c>
      <c r="AQ245" s="5">
        <f t="shared" si="25"/>
        <v>0.20799999999999996</v>
      </c>
      <c r="AR245" s="13">
        <f t="shared" si="26"/>
        <v>1.1172450500634488</v>
      </c>
      <c r="AS245" s="5">
        <f t="shared" si="27"/>
        <v>0.0005</v>
      </c>
      <c r="AT245" s="5">
        <f t="shared" si="28"/>
        <v>0.6925</v>
      </c>
      <c r="AU245" s="62">
        <f t="shared" si="29"/>
        <v>0.0038367670735303104</v>
      </c>
    </row>
    <row r="246" spans="38:47" ht="12.75">
      <c r="AL246" s="9">
        <v>693</v>
      </c>
      <c r="AM246" s="9">
        <f t="shared" si="30"/>
        <v>0.6930000000000001</v>
      </c>
      <c r="AN246" s="5">
        <f aca="true" t="shared" si="32" ref="AN246:AN309">IF(AM246&lt;$AE$80,($AC$67*$AC$64*($AE$80-AM246)/SQRT($AC$63^2-($AE$80-AM246)^2)),-($AC$67*$AC$64*($AE$80-AM246)/SQRT($AC$63^2-($AE$80-AM246)^2)))</f>
        <v>0.09197405095930193</v>
      </c>
      <c r="AO246" s="5">
        <f t="shared" si="31"/>
        <v>0.009197405095930193</v>
      </c>
      <c r="AP246" s="5">
        <f aca="true" t="shared" si="33" ref="AP246:AP309">ATAN(AN246/($AC$67*$AC$64))</f>
        <v>0.2617279077336045</v>
      </c>
      <c r="AQ246" s="5">
        <f aca="true" t="shared" si="34" ref="AQ246:AQ309">$AC$63*SIN(AP246)</f>
        <v>0.2069999999999999</v>
      </c>
      <c r="AR246" s="13">
        <f aca="true" t="shared" si="35" ref="AR246:AR309">AO246+$AH$94+$AH$103+$AC$63*SIN(AP246)</f>
        <v>1.11619740509593</v>
      </c>
      <c r="AS246" s="5">
        <f aca="true" t="shared" si="36" ref="AS246:AS309">($AH$125)/$AN$50</f>
        <v>0.0005</v>
      </c>
      <c r="AT246" s="5">
        <f aca="true" t="shared" si="37" ref="AT246:AT309">AM246+AS246</f>
        <v>0.6935</v>
      </c>
      <c r="AU246" s="62">
        <f t="shared" si="29"/>
        <v>0.003842311534619227</v>
      </c>
    </row>
    <row r="247" spans="38:47" ht="12.75">
      <c r="AL247" s="9">
        <v>694</v>
      </c>
      <c r="AM247" s="9">
        <f t="shared" si="30"/>
        <v>0.6940000000000001</v>
      </c>
      <c r="AN247" s="5">
        <f t="shared" si="32"/>
        <v>0.09149809650537145</v>
      </c>
      <c r="AO247" s="5">
        <f t="shared" si="31"/>
        <v>0.009149809650537145</v>
      </c>
      <c r="AP247" s="5">
        <f t="shared" si="33"/>
        <v>0.260434061143702</v>
      </c>
      <c r="AQ247" s="5">
        <f t="shared" si="34"/>
        <v>0.20599999999999996</v>
      </c>
      <c r="AR247" s="13">
        <f t="shared" si="35"/>
        <v>1.115149809650537</v>
      </c>
      <c r="AS247" s="5">
        <f t="shared" si="36"/>
        <v>0.0005</v>
      </c>
      <c r="AT247" s="5">
        <f t="shared" si="37"/>
        <v>0.6945</v>
      </c>
      <c r="AU247" s="62">
        <f aca="true" t="shared" si="38" ref="AU247:AU310">$AC$67*$AC$62^2*AM247</f>
        <v>0.003847855995708144</v>
      </c>
    </row>
    <row r="248" spans="38:47" ht="12.75">
      <c r="AL248" s="9">
        <v>695</v>
      </c>
      <c r="AM248" s="9">
        <f t="shared" si="30"/>
        <v>0.6950000000000001</v>
      </c>
      <c r="AN248" s="5">
        <f t="shared" si="32"/>
        <v>0.09102263402922903</v>
      </c>
      <c r="AO248" s="5">
        <f t="shared" si="31"/>
        <v>0.009102263402922903</v>
      </c>
      <c r="AP248" s="5">
        <f t="shared" si="33"/>
        <v>0.2591406605089574</v>
      </c>
      <c r="AQ248" s="5">
        <f t="shared" si="34"/>
        <v>0.20499999999999996</v>
      </c>
      <c r="AR248" s="13">
        <f t="shared" si="35"/>
        <v>1.114102263402923</v>
      </c>
      <c r="AS248" s="5">
        <f t="shared" si="36"/>
        <v>0.0005</v>
      </c>
      <c r="AT248" s="5">
        <f t="shared" si="37"/>
        <v>0.6955</v>
      </c>
      <c r="AU248" s="62">
        <f t="shared" si="38"/>
        <v>0.0038534004567970606</v>
      </c>
    </row>
    <row r="249" spans="38:47" ht="12.75">
      <c r="AL249" s="9">
        <v>696</v>
      </c>
      <c r="AM249" s="9">
        <f t="shared" si="30"/>
        <v>0.6960000000000001</v>
      </c>
      <c r="AN249" s="5">
        <f t="shared" si="32"/>
        <v>0.09054766030180261</v>
      </c>
      <c r="AO249" s="5">
        <f t="shared" si="31"/>
        <v>0.009054766030180262</v>
      </c>
      <c r="AP249" s="5">
        <f t="shared" si="33"/>
        <v>0.2578477032070787</v>
      </c>
      <c r="AQ249" s="5">
        <f t="shared" si="34"/>
        <v>0.20399999999999996</v>
      </c>
      <c r="AR249" s="13">
        <f t="shared" si="35"/>
        <v>1.1130547660301802</v>
      </c>
      <c r="AS249" s="5">
        <f t="shared" si="36"/>
        <v>0.0005</v>
      </c>
      <c r="AT249" s="5">
        <f t="shared" si="37"/>
        <v>0.6965</v>
      </c>
      <c r="AU249" s="62">
        <f t="shared" si="38"/>
        <v>0.0038589449178859773</v>
      </c>
    </row>
    <row r="250" spans="38:47" ht="12.75">
      <c r="AL250" s="9">
        <v>697</v>
      </c>
      <c r="AM250" s="9">
        <f t="shared" si="30"/>
        <v>0.6970000000000001</v>
      </c>
      <c r="AN250" s="5">
        <f t="shared" si="32"/>
        <v>0.09007317210829094</v>
      </c>
      <c r="AO250" s="5">
        <f t="shared" si="31"/>
        <v>0.009007317210829095</v>
      </c>
      <c r="AP250" s="5">
        <f t="shared" si="33"/>
        <v>0.25655518662322796</v>
      </c>
      <c r="AQ250" s="5">
        <f t="shared" si="34"/>
        <v>0.20299999999999996</v>
      </c>
      <c r="AR250" s="13">
        <f t="shared" si="35"/>
        <v>1.112007317210829</v>
      </c>
      <c r="AS250" s="5">
        <f t="shared" si="36"/>
        <v>0.0005</v>
      </c>
      <c r="AT250" s="5">
        <f t="shared" si="37"/>
        <v>0.6975</v>
      </c>
      <c r="AU250" s="62">
        <f t="shared" si="38"/>
        <v>0.0038644893789748936</v>
      </c>
    </row>
    <row r="251" spans="38:47" ht="12.75">
      <c r="AL251" s="9">
        <v>698</v>
      </c>
      <c r="AM251" s="9">
        <f t="shared" si="30"/>
        <v>0.6980000000000001</v>
      </c>
      <c r="AN251" s="5">
        <f t="shared" si="32"/>
        <v>0.08959916624803903</v>
      </c>
      <c r="AO251" s="5">
        <f t="shared" si="31"/>
        <v>0.008959916624803903</v>
      </c>
      <c r="AP251" s="5">
        <f t="shared" si="33"/>
        <v>0.2552631081499641</v>
      </c>
      <c r="AQ251" s="5">
        <f t="shared" si="34"/>
        <v>0.20199999999999993</v>
      </c>
      <c r="AR251" s="13">
        <f t="shared" si="35"/>
        <v>1.1109599166248039</v>
      </c>
      <c r="AS251" s="5">
        <f t="shared" si="36"/>
        <v>0.0005</v>
      </c>
      <c r="AT251" s="5">
        <f t="shared" si="37"/>
        <v>0.6985</v>
      </c>
      <c r="AU251" s="62">
        <f t="shared" si="38"/>
        <v>0.0038700338400638103</v>
      </c>
    </row>
    <row r="252" spans="38:47" ht="12.75">
      <c r="AL252" s="9">
        <v>699</v>
      </c>
      <c r="AM252" s="9">
        <f t="shared" si="30"/>
        <v>0.6990000000000001</v>
      </c>
      <c r="AN252" s="5">
        <f t="shared" si="32"/>
        <v>0.089125639534415</v>
      </c>
      <c r="AO252" s="5">
        <f t="shared" si="31"/>
        <v>0.008912563953441501</v>
      </c>
      <c r="AP252" s="5">
        <f t="shared" si="33"/>
        <v>0.2539714651871866</v>
      </c>
      <c r="AQ252" s="5">
        <f t="shared" si="34"/>
        <v>0.20099999999999996</v>
      </c>
      <c r="AR252" s="13">
        <f t="shared" si="35"/>
        <v>1.1099125639534413</v>
      </c>
      <c r="AS252" s="5">
        <f t="shared" si="36"/>
        <v>0.0005</v>
      </c>
      <c r="AT252" s="5">
        <f t="shared" si="37"/>
        <v>0.6995</v>
      </c>
      <c r="AU252" s="62">
        <f t="shared" si="38"/>
        <v>0.003875578301152727</v>
      </c>
    </row>
    <row r="253" spans="38:47" ht="12.75">
      <c r="AL253" s="9">
        <v>700</v>
      </c>
      <c r="AM253" s="9">
        <f t="shared" si="30"/>
        <v>0.7000000000000001</v>
      </c>
      <c r="AN253" s="5">
        <f t="shared" si="32"/>
        <v>0.08865258879468776</v>
      </c>
      <c r="AO253" s="5">
        <f t="shared" si="31"/>
        <v>0.008865258879468776</v>
      </c>
      <c r="AP253" s="5">
        <f t="shared" si="33"/>
        <v>0.2526802551420786</v>
      </c>
      <c r="AQ253" s="5">
        <f t="shared" si="34"/>
        <v>0.19999999999999996</v>
      </c>
      <c r="AR253" s="13">
        <f t="shared" si="35"/>
        <v>1.1088652588794687</v>
      </c>
      <c r="AS253" s="5">
        <f t="shared" si="36"/>
        <v>0.0005</v>
      </c>
      <c r="AT253" s="5">
        <f t="shared" si="37"/>
        <v>0.7005</v>
      </c>
      <c r="AU253" s="62">
        <f t="shared" si="38"/>
        <v>0.003881122762241644</v>
      </c>
    </row>
    <row r="254" spans="38:47" ht="12.75">
      <c r="AL254" s="9">
        <v>701</v>
      </c>
      <c r="AM254" s="9">
        <f t="shared" si="30"/>
        <v>0.7010000000000001</v>
      </c>
      <c r="AN254" s="5">
        <f t="shared" si="32"/>
        <v>0.08818001086990565</v>
      </c>
      <c r="AO254" s="5">
        <f t="shared" si="31"/>
        <v>0.008818001086990565</v>
      </c>
      <c r="AP254" s="5">
        <f t="shared" si="33"/>
        <v>0.25138947542905105</v>
      </c>
      <c r="AQ254" s="5">
        <f t="shared" si="34"/>
        <v>0.1989999999999999</v>
      </c>
      <c r="AR254" s="13">
        <f t="shared" si="35"/>
        <v>1.1078180010869905</v>
      </c>
      <c r="AS254" s="5">
        <f t="shared" si="36"/>
        <v>0.0005</v>
      </c>
      <c r="AT254" s="5">
        <f t="shared" si="37"/>
        <v>0.7015</v>
      </c>
      <c r="AU254" s="62">
        <f t="shared" si="38"/>
        <v>0.00388666722333056</v>
      </c>
    </row>
    <row r="255" spans="38:47" ht="12.75">
      <c r="AL255" s="9">
        <v>702</v>
      </c>
      <c r="AM255" s="9">
        <f t="shared" si="30"/>
        <v>0.7020000000000001</v>
      </c>
      <c r="AN255" s="5">
        <f t="shared" si="32"/>
        <v>0.08770790261477636</v>
      </c>
      <c r="AO255" s="5">
        <f t="shared" si="31"/>
        <v>0.008770790261477635</v>
      </c>
      <c r="AP255" s="5">
        <f t="shared" si="33"/>
        <v>0.2500991234696876</v>
      </c>
      <c r="AQ255" s="5">
        <f t="shared" si="34"/>
        <v>0.19799999999999993</v>
      </c>
      <c r="AR255" s="13">
        <f t="shared" si="35"/>
        <v>1.1067707902614776</v>
      </c>
      <c r="AS255" s="5">
        <f t="shared" si="36"/>
        <v>0.0005</v>
      </c>
      <c r="AT255" s="5">
        <f t="shared" si="37"/>
        <v>0.7025</v>
      </c>
      <c r="AU255" s="62">
        <f t="shared" si="38"/>
        <v>0.003892211684419477</v>
      </c>
    </row>
    <row r="256" spans="38:47" ht="12.75">
      <c r="AL256" s="9">
        <v>703</v>
      </c>
      <c r="AM256" s="9">
        <f t="shared" si="30"/>
        <v>0.7030000000000001</v>
      </c>
      <c r="AN256" s="5">
        <f t="shared" si="32"/>
        <v>0.0872362608975474</v>
      </c>
      <c r="AO256" s="5">
        <f t="shared" si="31"/>
        <v>0.00872362608975474</v>
      </c>
      <c r="AP256" s="5">
        <f t="shared" si="33"/>
        <v>0.24880919669268836</v>
      </c>
      <c r="AQ256" s="5">
        <f t="shared" si="34"/>
        <v>0.19699999999999993</v>
      </c>
      <c r="AR256" s="13">
        <f t="shared" si="35"/>
        <v>1.1057236260897547</v>
      </c>
      <c r="AS256" s="5">
        <f t="shared" si="36"/>
        <v>0.0005</v>
      </c>
      <c r="AT256" s="5">
        <f t="shared" si="37"/>
        <v>0.7035</v>
      </c>
      <c r="AU256" s="62">
        <f t="shared" si="38"/>
        <v>0.0038977561455083936</v>
      </c>
    </row>
    <row r="257" spans="38:47" ht="12.75">
      <c r="AL257" s="9">
        <v>704</v>
      </c>
      <c r="AM257" s="9">
        <f t="shared" si="30"/>
        <v>0.704</v>
      </c>
      <c r="AN257" s="5">
        <f t="shared" si="32"/>
        <v>0.08676508259988802</v>
      </c>
      <c r="AO257" s="5">
        <f t="shared" si="31"/>
        <v>0.008676508259988802</v>
      </c>
      <c r="AP257" s="5">
        <f t="shared" si="33"/>
        <v>0.24751969253381592</v>
      </c>
      <c r="AQ257" s="5">
        <f t="shared" si="34"/>
        <v>0.196</v>
      </c>
      <c r="AR257" s="13">
        <f t="shared" si="35"/>
        <v>1.1046765082599888</v>
      </c>
      <c r="AS257" s="5">
        <f t="shared" si="36"/>
        <v>0.0005</v>
      </c>
      <c r="AT257" s="5">
        <f t="shared" si="37"/>
        <v>0.7044999999999999</v>
      </c>
      <c r="AU257" s="62">
        <f t="shared" si="38"/>
        <v>0.0039033006065973094</v>
      </c>
    </row>
    <row r="258" spans="38:47" ht="12.75">
      <c r="AL258" s="9">
        <v>705</v>
      </c>
      <c r="AM258" s="9">
        <f t="shared" si="30"/>
        <v>0.705</v>
      </c>
      <c r="AN258" s="5">
        <f t="shared" si="32"/>
        <v>0.0862943646167716</v>
      </c>
      <c r="AO258" s="5">
        <f t="shared" si="31"/>
        <v>0.00862943646167716</v>
      </c>
      <c r="AP258" s="5">
        <f t="shared" si="33"/>
        <v>0.24623060843583983</v>
      </c>
      <c r="AQ258" s="5">
        <f t="shared" si="34"/>
        <v>0.19500000000000006</v>
      </c>
      <c r="AR258" s="13">
        <f t="shared" si="35"/>
        <v>1.1036294364616772</v>
      </c>
      <c r="AS258" s="5">
        <f t="shared" si="36"/>
        <v>0.0005</v>
      </c>
      <c r="AT258" s="5">
        <f t="shared" si="37"/>
        <v>0.7054999999999999</v>
      </c>
      <c r="AU258" s="62">
        <f t="shared" si="38"/>
        <v>0.003908845067686227</v>
      </c>
    </row>
    <row r="259" spans="38:47" ht="12.75">
      <c r="AL259" s="9">
        <v>706</v>
      </c>
      <c r="AM259" s="9">
        <f t="shared" si="30"/>
        <v>0.706</v>
      </c>
      <c r="AN259" s="5">
        <f t="shared" si="32"/>
        <v>0.0858241038563595</v>
      </c>
      <c r="AO259" s="5">
        <f t="shared" si="31"/>
        <v>0.008582410385635949</v>
      </c>
      <c r="AP259" s="5">
        <f t="shared" si="33"/>
        <v>0.24494194184848317</v>
      </c>
      <c r="AQ259" s="5">
        <f t="shared" si="34"/>
        <v>0.19400000000000006</v>
      </c>
      <c r="AR259" s="13">
        <f t="shared" si="35"/>
        <v>1.102582410385636</v>
      </c>
      <c r="AS259" s="5">
        <f t="shared" si="36"/>
        <v>0.0005</v>
      </c>
      <c r="AT259" s="5">
        <f t="shared" si="37"/>
        <v>0.7064999999999999</v>
      </c>
      <c r="AU259" s="62">
        <f t="shared" si="38"/>
        <v>0.0039143895287751425</v>
      </c>
    </row>
    <row r="260" spans="38:47" ht="12.75">
      <c r="AL260" s="9">
        <v>707</v>
      </c>
      <c r="AM260" s="9">
        <f t="shared" si="30"/>
        <v>0.707</v>
      </c>
      <c r="AN260" s="5">
        <f t="shared" si="32"/>
        <v>0.08535429723988545</v>
      </c>
      <c r="AO260" s="5">
        <f t="shared" si="31"/>
        <v>0.008535429723988545</v>
      </c>
      <c r="AP260" s="5">
        <f t="shared" si="33"/>
        <v>0.24365369022836827</v>
      </c>
      <c r="AQ260" s="5">
        <f t="shared" si="34"/>
        <v>0.19300000000000006</v>
      </c>
      <c r="AR260" s="13">
        <f t="shared" si="35"/>
        <v>1.1015354297239885</v>
      </c>
      <c r="AS260" s="5">
        <f t="shared" si="36"/>
        <v>0.0005</v>
      </c>
      <c r="AT260" s="5">
        <f t="shared" si="37"/>
        <v>0.7074999999999999</v>
      </c>
      <c r="AU260" s="62">
        <f t="shared" si="38"/>
        <v>0.003919933989864059</v>
      </c>
    </row>
    <row r="261" spans="38:47" ht="12.75">
      <c r="AL261" s="9">
        <v>708</v>
      </c>
      <c r="AM261" s="9">
        <f t="shared" si="30"/>
        <v>0.708</v>
      </c>
      <c r="AN261" s="5">
        <f t="shared" si="32"/>
        <v>0.08488494170154108</v>
      </c>
      <c r="AO261" s="5">
        <f t="shared" si="31"/>
        <v>0.008488494170154109</v>
      </c>
      <c r="AP261" s="5">
        <f t="shared" si="33"/>
        <v>0.24236585103896327</v>
      </c>
      <c r="AQ261" s="5">
        <f t="shared" si="34"/>
        <v>0.19200000000000006</v>
      </c>
      <c r="AR261" s="13">
        <f t="shared" si="35"/>
        <v>1.100488494170154</v>
      </c>
      <c r="AS261" s="5">
        <f t="shared" si="36"/>
        <v>0.0005</v>
      </c>
      <c r="AT261" s="5">
        <f t="shared" si="37"/>
        <v>0.7084999999999999</v>
      </c>
      <c r="AU261" s="62">
        <f t="shared" si="38"/>
        <v>0.003925478450952976</v>
      </c>
    </row>
    <row r="262" spans="38:47" ht="12.75">
      <c r="AL262" s="9">
        <v>709</v>
      </c>
      <c r="AM262" s="9">
        <f t="shared" si="30"/>
        <v>0.709</v>
      </c>
      <c r="AN262" s="5">
        <f t="shared" si="32"/>
        <v>0.0844160341883623</v>
      </c>
      <c r="AO262" s="5">
        <f t="shared" si="31"/>
        <v>0.00844160341883623</v>
      </c>
      <c r="AP262" s="5">
        <f t="shared" si="33"/>
        <v>0.24107842175052882</v>
      </c>
      <c r="AQ262" s="5">
        <f t="shared" si="34"/>
        <v>0.19100000000000003</v>
      </c>
      <c r="AR262" s="13">
        <f t="shared" si="35"/>
        <v>1.0994416034188363</v>
      </c>
      <c r="AS262" s="5">
        <f t="shared" si="36"/>
        <v>0.0005</v>
      </c>
      <c r="AT262" s="5">
        <f t="shared" si="37"/>
        <v>0.7094999999999999</v>
      </c>
      <c r="AU262" s="62">
        <f t="shared" si="38"/>
        <v>0.003931022912041893</v>
      </c>
    </row>
    <row r="263" spans="38:47" ht="12.75">
      <c r="AL263" s="9">
        <v>710</v>
      </c>
      <c r="AM263" s="9">
        <f t="shared" si="30"/>
        <v>0.71</v>
      </c>
      <c r="AN263" s="5">
        <f t="shared" si="32"/>
        <v>0.08394757166011657</v>
      </c>
      <c r="AO263" s="5">
        <f t="shared" si="31"/>
        <v>0.008394757166011657</v>
      </c>
      <c r="AP263" s="5">
        <f t="shared" si="33"/>
        <v>0.23979139984006526</v>
      </c>
      <c r="AQ263" s="5">
        <f t="shared" si="34"/>
        <v>0.19000000000000006</v>
      </c>
      <c r="AR263" s="13">
        <f t="shared" si="35"/>
        <v>1.0983947571660118</v>
      </c>
      <c r="AS263" s="5">
        <f t="shared" si="36"/>
        <v>0.0005</v>
      </c>
      <c r="AT263" s="5">
        <f t="shared" si="37"/>
        <v>0.7104999999999999</v>
      </c>
      <c r="AU263" s="62">
        <f t="shared" si="38"/>
        <v>0.003936567373130809</v>
      </c>
    </row>
    <row r="264" spans="38:47" ht="12.75">
      <c r="AL264" s="9">
        <v>711</v>
      </c>
      <c r="AM264" s="9">
        <f t="shared" si="30"/>
        <v>0.711</v>
      </c>
      <c r="AN264" s="5">
        <f t="shared" si="32"/>
        <v>0.08347955108919115</v>
      </c>
      <c r="AO264" s="5">
        <f t="shared" si="31"/>
        <v>0.008347955108919116</v>
      </c>
      <c r="AP264" s="5">
        <f t="shared" si="33"/>
        <v>0.23850478279125997</v>
      </c>
      <c r="AQ264" s="5">
        <f t="shared" si="34"/>
        <v>0.18900000000000003</v>
      </c>
      <c r="AR264" s="13">
        <f t="shared" si="35"/>
        <v>1.0973479551089191</v>
      </c>
      <c r="AS264" s="5">
        <f t="shared" si="36"/>
        <v>0.0005</v>
      </c>
      <c r="AT264" s="5">
        <f t="shared" si="37"/>
        <v>0.7114999999999999</v>
      </c>
      <c r="AU264" s="62">
        <f t="shared" si="38"/>
        <v>0.003942111834219726</v>
      </c>
    </row>
    <row r="265" spans="38:47" ht="12.75">
      <c r="AL265" s="9">
        <v>712</v>
      </c>
      <c r="AM265" s="9">
        <f t="shared" si="30"/>
        <v>0.712</v>
      </c>
      <c r="AN265" s="5">
        <f t="shared" si="32"/>
        <v>0.08301196946048221</v>
      </c>
      <c r="AO265" s="5">
        <f t="shared" si="31"/>
        <v>0.008301196946048221</v>
      </c>
      <c r="AP265" s="5">
        <f t="shared" si="33"/>
        <v>0.23721856809443537</v>
      </c>
      <c r="AQ265" s="5">
        <f t="shared" si="34"/>
        <v>0.18800000000000006</v>
      </c>
      <c r="AR265" s="13">
        <f t="shared" si="35"/>
        <v>1.0963011969460483</v>
      </c>
      <c r="AS265" s="5">
        <f t="shared" si="36"/>
        <v>0.0005</v>
      </c>
      <c r="AT265" s="5">
        <f t="shared" si="37"/>
        <v>0.7124999999999999</v>
      </c>
      <c r="AU265" s="62">
        <f t="shared" si="38"/>
        <v>0.003947656295308643</v>
      </c>
    </row>
    <row r="266" spans="38:47" ht="12.75">
      <c r="AL266" s="9">
        <v>713</v>
      </c>
      <c r="AM266" s="9">
        <f t="shared" si="30"/>
        <v>0.713</v>
      </c>
      <c r="AN266" s="5">
        <f t="shared" si="32"/>
        <v>0.08254482377128468</v>
      </c>
      <c r="AO266" s="5">
        <f t="shared" si="31"/>
        <v>0.008254482377128468</v>
      </c>
      <c r="AP266" s="5">
        <f t="shared" si="33"/>
        <v>0.23593275324649668</v>
      </c>
      <c r="AQ266" s="5">
        <f t="shared" si="34"/>
        <v>0.18700000000000006</v>
      </c>
      <c r="AR266" s="13">
        <f t="shared" si="35"/>
        <v>1.0952544823771286</v>
      </c>
      <c r="AS266" s="5">
        <f t="shared" si="36"/>
        <v>0.0005</v>
      </c>
      <c r="AT266" s="5">
        <f t="shared" si="37"/>
        <v>0.7134999999999999</v>
      </c>
      <c r="AU266" s="62">
        <f t="shared" si="38"/>
        <v>0.00395320075639756</v>
      </c>
    </row>
    <row r="267" spans="38:47" ht="12.75">
      <c r="AL267" s="9">
        <v>714</v>
      </c>
      <c r="AM267" s="9">
        <f t="shared" si="30"/>
        <v>0.714</v>
      </c>
      <c r="AN267" s="5">
        <f t="shared" si="32"/>
        <v>0.08207811103118325</v>
      </c>
      <c r="AO267" s="5">
        <f t="shared" si="31"/>
        <v>0.008207811103118325</v>
      </c>
      <c r="AP267" s="5">
        <f t="shared" si="33"/>
        <v>0.23464733575088068</v>
      </c>
      <c r="AQ267" s="5">
        <f t="shared" si="34"/>
        <v>0.18600000000000005</v>
      </c>
      <c r="AR267" s="13">
        <f t="shared" si="35"/>
        <v>1.0942078111031184</v>
      </c>
      <c r="AS267" s="5">
        <f t="shared" si="36"/>
        <v>0.0005</v>
      </c>
      <c r="AT267" s="5">
        <f t="shared" si="37"/>
        <v>0.7144999999999999</v>
      </c>
      <c r="AU267" s="62">
        <f t="shared" si="38"/>
        <v>0.003958745217486476</v>
      </c>
    </row>
    <row r="268" spans="38:47" ht="12.75">
      <c r="AL268" s="9">
        <v>715</v>
      </c>
      <c r="AM268" s="9">
        <f t="shared" si="30"/>
        <v>0.715</v>
      </c>
      <c r="AN268" s="5">
        <f t="shared" si="32"/>
        <v>0.08161182826194394</v>
      </c>
      <c r="AO268" s="5">
        <f t="shared" si="31"/>
        <v>0.008161182826194394</v>
      </c>
      <c r="AP268" s="5">
        <f t="shared" si="33"/>
        <v>0.23336231311750416</v>
      </c>
      <c r="AQ268" s="5">
        <f t="shared" si="34"/>
        <v>0.18500000000000005</v>
      </c>
      <c r="AR268" s="13">
        <f t="shared" si="35"/>
        <v>1.0931611828261945</v>
      </c>
      <c r="AS268" s="5">
        <f t="shared" si="36"/>
        <v>0.0005</v>
      </c>
      <c r="AT268" s="5">
        <f t="shared" si="37"/>
        <v>0.7154999999999999</v>
      </c>
      <c r="AU268" s="62">
        <f t="shared" si="38"/>
        <v>0.003964289678575392</v>
      </c>
    </row>
    <row r="269" spans="38:47" ht="12.75">
      <c r="AL269" s="9">
        <v>716</v>
      </c>
      <c r="AM269" s="9">
        <f t="shared" si="30"/>
        <v>0.716</v>
      </c>
      <c r="AN269" s="5">
        <f t="shared" si="32"/>
        <v>0.08114597249740674</v>
      </c>
      <c r="AO269" s="5">
        <f t="shared" si="31"/>
        <v>0.008114597249740674</v>
      </c>
      <c r="AP269" s="5">
        <f t="shared" si="33"/>
        <v>0.23207768286271316</v>
      </c>
      <c r="AQ269" s="5">
        <f t="shared" si="34"/>
        <v>0.184</v>
      </c>
      <c r="AR269" s="13">
        <f t="shared" si="35"/>
        <v>1.0921145972497406</v>
      </c>
      <c r="AS269" s="5">
        <f t="shared" si="36"/>
        <v>0.0005</v>
      </c>
      <c r="AT269" s="5">
        <f t="shared" si="37"/>
        <v>0.7164999999999999</v>
      </c>
      <c r="AU269" s="62">
        <f t="shared" si="38"/>
        <v>0.003969834139664309</v>
      </c>
    </row>
    <row r="270" spans="38:47" ht="12.75">
      <c r="AL270" s="9">
        <v>717</v>
      </c>
      <c r="AM270" s="9">
        <f t="shared" si="30"/>
        <v>0.717</v>
      </c>
      <c r="AN270" s="5">
        <f t="shared" si="32"/>
        <v>0.08068054078337901</v>
      </c>
      <c r="AO270" s="5">
        <f t="shared" si="31"/>
        <v>0.0080680540783379</v>
      </c>
      <c r="AP270" s="5">
        <f t="shared" si="33"/>
        <v>0.23079344250923242</v>
      </c>
      <c r="AQ270" s="5">
        <f t="shared" si="34"/>
        <v>0.18300000000000005</v>
      </c>
      <c r="AR270" s="13">
        <f t="shared" si="35"/>
        <v>1.091068054078338</v>
      </c>
      <c r="AS270" s="5">
        <f t="shared" si="36"/>
        <v>0.0005</v>
      </c>
      <c r="AT270" s="5">
        <f t="shared" si="37"/>
        <v>0.7174999999999999</v>
      </c>
      <c r="AU270" s="62">
        <f t="shared" si="38"/>
        <v>0.003975378600753226</v>
      </c>
    </row>
    <row r="271" spans="38:47" ht="12.75">
      <c r="AL271" s="9">
        <v>718</v>
      </c>
      <c r="AM271" s="9">
        <f t="shared" si="30"/>
        <v>0.718</v>
      </c>
      <c r="AN271" s="5">
        <f t="shared" si="32"/>
        <v>0.08021553017752957</v>
      </c>
      <c r="AO271" s="5">
        <f t="shared" si="31"/>
        <v>0.008021553017752956</v>
      </c>
      <c r="AP271" s="5">
        <f t="shared" si="33"/>
        <v>0.2295095895861146</v>
      </c>
      <c r="AQ271" s="5">
        <f t="shared" si="34"/>
        <v>0.18200000000000005</v>
      </c>
      <c r="AR271" s="13">
        <f t="shared" si="35"/>
        <v>1.090021553017753</v>
      </c>
      <c r="AS271" s="5">
        <f t="shared" si="36"/>
        <v>0.0005</v>
      </c>
      <c r="AT271" s="5">
        <f t="shared" si="37"/>
        <v>0.7184999999999999</v>
      </c>
      <c r="AU271" s="62">
        <f t="shared" si="38"/>
        <v>0.0039809230618421424</v>
      </c>
    </row>
    <row r="272" spans="38:47" ht="12.75">
      <c r="AL272" s="9">
        <v>719</v>
      </c>
      <c r="AM272" s="9">
        <f t="shared" si="30"/>
        <v>0.719</v>
      </c>
      <c r="AN272" s="5">
        <f t="shared" si="32"/>
        <v>0.07975093774928387</v>
      </c>
      <c r="AO272" s="5">
        <f t="shared" si="31"/>
        <v>0.007975093774928386</v>
      </c>
      <c r="AP272" s="5">
        <f t="shared" si="33"/>
        <v>0.22822612162869063</v>
      </c>
      <c r="AQ272" s="5">
        <f t="shared" si="34"/>
        <v>0.18100000000000005</v>
      </c>
      <c r="AR272" s="13">
        <f t="shared" si="35"/>
        <v>1.0889750937749285</v>
      </c>
      <c r="AS272" s="5">
        <f t="shared" si="36"/>
        <v>0.0005</v>
      </c>
      <c r="AT272" s="5">
        <f t="shared" si="37"/>
        <v>0.7194999999999999</v>
      </c>
      <c r="AU272" s="62">
        <f t="shared" si="38"/>
        <v>0.003986467522931059</v>
      </c>
    </row>
    <row r="273" spans="38:47" ht="12.75">
      <c r="AL273" s="9">
        <v>720</v>
      </c>
      <c r="AM273" s="9">
        <f t="shared" si="30"/>
        <v>0.72</v>
      </c>
      <c r="AN273" s="5">
        <f t="shared" si="32"/>
        <v>0.0792867605797198</v>
      </c>
      <c r="AO273" s="5">
        <f t="shared" si="31"/>
        <v>0.00792867605797198</v>
      </c>
      <c r="AP273" s="5">
        <f t="shared" si="33"/>
        <v>0.22694303617851996</v>
      </c>
      <c r="AQ273" s="5">
        <f t="shared" si="34"/>
        <v>0.18000000000000002</v>
      </c>
      <c r="AR273" s="13">
        <f t="shared" si="35"/>
        <v>1.087928676057972</v>
      </c>
      <c r="AS273" s="5">
        <f t="shared" si="36"/>
        <v>0.0005</v>
      </c>
      <c r="AT273" s="5">
        <f t="shared" si="37"/>
        <v>0.7204999999999999</v>
      </c>
      <c r="AU273" s="62">
        <f t="shared" si="38"/>
        <v>0.003992011984019976</v>
      </c>
    </row>
    <row r="274" spans="38:47" ht="12.75">
      <c r="AL274" s="9">
        <v>721</v>
      </c>
      <c r="AM274" s="9">
        <f t="shared" si="30"/>
        <v>0.721</v>
      </c>
      <c r="AN274" s="5">
        <f t="shared" si="32"/>
        <v>0.0788229957614644</v>
      </c>
      <c r="AO274" s="5">
        <f t="shared" si="31"/>
        <v>0.00788229957614644</v>
      </c>
      <c r="AP274" s="5">
        <f t="shared" si="33"/>
        <v>0.22566033078334108</v>
      </c>
      <c r="AQ274" s="5">
        <f t="shared" si="34"/>
        <v>0.17900000000000005</v>
      </c>
      <c r="AR274" s="13">
        <f t="shared" si="35"/>
        <v>1.0868822995761465</v>
      </c>
      <c r="AS274" s="5">
        <f t="shared" si="36"/>
        <v>0.0005</v>
      </c>
      <c r="AT274" s="5">
        <f t="shared" si="37"/>
        <v>0.7214999999999999</v>
      </c>
      <c r="AU274" s="62">
        <f t="shared" si="38"/>
        <v>0.003997556445108893</v>
      </c>
    </row>
    <row r="275" spans="38:47" ht="12.75">
      <c r="AL275" s="9">
        <v>722</v>
      </c>
      <c r="AM275" s="9">
        <f t="shared" si="30"/>
        <v>0.722</v>
      </c>
      <c r="AN275" s="5">
        <f t="shared" si="32"/>
        <v>0.07835964039859121</v>
      </c>
      <c r="AO275" s="5">
        <f t="shared" si="31"/>
        <v>0.00783596403985912</v>
      </c>
      <c r="AP275" s="5">
        <f t="shared" si="33"/>
        <v>0.2243780029970222</v>
      </c>
      <c r="AQ275" s="5">
        <f t="shared" si="34"/>
        <v>0.17800000000000005</v>
      </c>
      <c r="AR275" s="13">
        <f t="shared" si="35"/>
        <v>1.0858359640398594</v>
      </c>
      <c r="AS275" s="5">
        <f t="shared" si="36"/>
        <v>0.0005</v>
      </c>
      <c r="AT275" s="5">
        <f t="shared" si="37"/>
        <v>0.7224999999999999</v>
      </c>
      <c r="AU275" s="62">
        <f t="shared" si="38"/>
        <v>0.004003100906197809</v>
      </c>
    </row>
    <row r="276" spans="38:47" ht="12.75">
      <c r="AL276" s="9">
        <v>723</v>
      </c>
      <c r="AM276" s="9">
        <f t="shared" si="30"/>
        <v>0.723</v>
      </c>
      <c r="AN276" s="5">
        <f t="shared" si="32"/>
        <v>0.0778966916065186</v>
      </c>
      <c r="AO276" s="5">
        <f t="shared" si="31"/>
        <v>0.007789669160651861</v>
      </c>
      <c r="AP276" s="5">
        <f t="shared" si="33"/>
        <v>0.22309605037951274</v>
      </c>
      <c r="AQ276" s="5">
        <f t="shared" si="34"/>
        <v>0.17700000000000005</v>
      </c>
      <c r="AR276" s="13">
        <f t="shared" si="35"/>
        <v>1.084789669160652</v>
      </c>
      <c r="AS276" s="5">
        <f t="shared" si="36"/>
        <v>0.0005</v>
      </c>
      <c r="AT276" s="5">
        <f t="shared" si="37"/>
        <v>0.7234999999999999</v>
      </c>
      <c r="AU276" s="62">
        <f t="shared" si="38"/>
        <v>0.004008645367286726</v>
      </c>
    </row>
    <row r="277" spans="38:47" ht="12.75">
      <c r="AL277" s="9">
        <v>724</v>
      </c>
      <c r="AM277" s="9">
        <f t="shared" si="30"/>
        <v>0.724</v>
      </c>
      <c r="AN277" s="5">
        <f t="shared" si="32"/>
        <v>0.07743414651190872</v>
      </c>
      <c r="AO277" s="5">
        <f t="shared" si="31"/>
        <v>0.007743414651190872</v>
      </c>
      <c r="AP277" s="5">
        <f t="shared" si="33"/>
        <v>0.22181447049679442</v>
      </c>
      <c r="AQ277" s="5">
        <f t="shared" si="34"/>
        <v>0.17600000000000002</v>
      </c>
      <c r="AR277" s="13">
        <f t="shared" si="35"/>
        <v>1.0837434146511908</v>
      </c>
      <c r="AS277" s="5">
        <f t="shared" si="36"/>
        <v>0.0005</v>
      </c>
      <c r="AT277" s="5">
        <f t="shared" si="37"/>
        <v>0.7244999999999999</v>
      </c>
      <c r="AU277" s="62">
        <f t="shared" si="38"/>
        <v>0.004014189828375642</v>
      </c>
    </row>
    <row r="278" spans="38:47" ht="12.75">
      <c r="AL278" s="9">
        <v>725</v>
      </c>
      <c r="AM278" s="9">
        <f t="shared" si="30"/>
        <v>0.725</v>
      </c>
      <c r="AN278" s="5">
        <f t="shared" si="32"/>
        <v>0.07697200225256735</v>
      </c>
      <c r="AO278" s="5">
        <f t="shared" si="31"/>
        <v>0.0076972002252567355</v>
      </c>
      <c r="AP278" s="5">
        <f t="shared" si="33"/>
        <v>0.22053326092083336</v>
      </c>
      <c r="AQ278" s="5">
        <f t="shared" si="34"/>
        <v>0.17500000000000004</v>
      </c>
      <c r="AR278" s="13">
        <f t="shared" si="35"/>
        <v>1.0826972002252568</v>
      </c>
      <c r="AS278" s="5">
        <f t="shared" si="36"/>
        <v>0.0005</v>
      </c>
      <c r="AT278" s="5">
        <f t="shared" si="37"/>
        <v>0.7254999999999999</v>
      </c>
      <c r="AU278" s="62">
        <f t="shared" si="38"/>
        <v>0.004019734289464559</v>
      </c>
    </row>
    <row r="279" spans="38:47" ht="12.75">
      <c r="AL279" s="9">
        <v>726</v>
      </c>
      <c r="AM279" s="9">
        <f t="shared" si="30"/>
        <v>0.726</v>
      </c>
      <c r="AN279" s="5">
        <f t="shared" si="32"/>
        <v>0.07651025597734437</v>
      </c>
      <c r="AO279" s="5">
        <f t="shared" si="31"/>
        <v>0.007651025597734437</v>
      </c>
      <c r="AP279" s="5">
        <f t="shared" si="33"/>
        <v>0.2192524192295317</v>
      </c>
      <c r="AQ279" s="5">
        <f t="shared" si="34"/>
        <v>0.17400000000000004</v>
      </c>
      <c r="AR279" s="13">
        <f t="shared" si="35"/>
        <v>1.0816510255977345</v>
      </c>
      <c r="AS279" s="5">
        <f t="shared" si="36"/>
        <v>0.0005</v>
      </c>
      <c r="AT279" s="5">
        <f t="shared" si="37"/>
        <v>0.7264999999999999</v>
      </c>
      <c r="AU279" s="62">
        <f t="shared" si="38"/>
        <v>0.0040252787505534755</v>
      </c>
    </row>
    <row r="280" spans="38:47" ht="12.75">
      <c r="AL280" s="9">
        <v>727</v>
      </c>
      <c r="AM280" s="9">
        <f t="shared" si="30"/>
        <v>0.727</v>
      </c>
      <c r="AN280" s="5">
        <f t="shared" si="32"/>
        <v>0.0760489048460351</v>
      </c>
      <c r="AO280" s="5">
        <f t="shared" si="31"/>
        <v>0.0076048904846035105</v>
      </c>
      <c r="AP280" s="5">
        <f t="shared" si="33"/>
        <v>0.21797194300668027</v>
      </c>
      <c r="AQ280" s="5">
        <f t="shared" si="34"/>
        <v>0.17300000000000004</v>
      </c>
      <c r="AR280" s="13">
        <f t="shared" si="35"/>
        <v>1.0806048904846035</v>
      </c>
      <c r="AS280" s="5">
        <f t="shared" si="36"/>
        <v>0.0005</v>
      </c>
      <c r="AT280" s="5">
        <f t="shared" si="37"/>
        <v>0.7274999999999999</v>
      </c>
      <c r="AU280" s="62">
        <f t="shared" si="38"/>
        <v>0.004030823211642392</v>
      </c>
    </row>
    <row r="281" spans="38:47" ht="12.75">
      <c r="AL281" s="9">
        <v>728</v>
      </c>
      <c r="AM281" s="9">
        <f t="shared" si="30"/>
        <v>0.728</v>
      </c>
      <c r="AN281" s="5">
        <f t="shared" si="32"/>
        <v>0.0755879460292823</v>
      </c>
      <c r="AO281" s="5">
        <f t="shared" si="31"/>
        <v>0.0075587946029282305</v>
      </c>
      <c r="AP281" s="5">
        <f t="shared" si="33"/>
        <v>0.2166918298419109</v>
      </c>
      <c r="AQ281" s="5">
        <f t="shared" si="34"/>
        <v>0.17200000000000004</v>
      </c>
      <c r="AR281" s="13">
        <f t="shared" si="35"/>
        <v>1.0795587946029284</v>
      </c>
      <c r="AS281" s="5">
        <f t="shared" si="36"/>
        <v>0.0005</v>
      </c>
      <c r="AT281" s="5">
        <f t="shared" si="37"/>
        <v>0.7284999999999999</v>
      </c>
      <c r="AU281" s="62">
        <f t="shared" si="38"/>
        <v>0.004036367672731309</v>
      </c>
    </row>
    <row r="282" spans="38:47" ht="12.75">
      <c r="AL282" s="9">
        <v>729</v>
      </c>
      <c r="AM282" s="9">
        <f t="shared" si="30"/>
        <v>0.729</v>
      </c>
      <c r="AN282" s="5">
        <f t="shared" si="32"/>
        <v>0.07512737670847894</v>
      </c>
      <c r="AO282" s="5">
        <f t="shared" si="31"/>
        <v>0.007512737670847894</v>
      </c>
      <c r="AP282" s="5">
        <f t="shared" si="33"/>
        <v>0.21541207733064935</v>
      </c>
      <c r="AQ282" s="5">
        <f t="shared" si="34"/>
        <v>0.17100000000000004</v>
      </c>
      <c r="AR282" s="13">
        <f t="shared" si="35"/>
        <v>1.0785127376708479</v>
      </c>
      <c r="AS282" s="5">
        <f t="shared" si="36"/>
        <v>0.0005</v>
      </c>
      <c r="AT282" s="5">
        <f t="shared" si="37"/>
        <v>0.7294999999999999</v>
      </c>
      <c r="AU282" s="62">
        <f t="shared" si="38"/>
        <v>0.004041912133820226</v>
      </c>
    </row>
    <row r="283" spans="38:47" ht="12.75">
      <c r="AL283" s="9">
        <v>730</v>
      </c>
      <c r="AM283" s="9">
        <f t="shared" si="30"/>
        <v>0.73</v>
      </c>
      <c r="AN283" s="5">
        <f t="shared" si="32"/>
        <v>0.0746671940756717</v>
      </c>
      <c r="AO283" s="5">
        <f t="shared" si="31"/>
        <v>0.007466719407567169</v>
      </c>
      <c r="AP283" s="5">
        <f t="shared" si="33"/>
        <v>0.21413268307406838</v>
      </c>
      <c r="AQ283" s="5">
        <f t="shared" si="34"/>
        <v>0.17000000000000004</v>
      </c>
      <c r="AR283" s="13">
        <f t="shared" si="35"/>
        <v>1.077466719407567</v>
      </c>
      <c r="AS283" s="5">
        <f t="shared" si="36"/>
        <v>0.0005</v>
      </c>
      <c r="AT283" s="5">
        <f t="shared" si="37"/>
        <v>0.7304999999999999</v>
      </c>
      <c r="AU283" s="62">
        <f t="shared" si="38"/>
        <v>0.004047456594909142</v>
      </c>
    </row>
    <row r="284" spans="38:47" ht="12.75">
      <c r="AL284" s="9">
        <v>731</v>
      </c>
      <c r="AM284" s="9">
        <f t="shared" si="30"/>
        <v>0.731</v>
      </c>
      <c r="AN284" s="5">
        <f t="shared" si="32"/>
        <v>0.07420739533346521</v>
      </c>
      <c r="AO284" s="5">
        <f t="shared" si="31"/>
        <v>0.007420739533346521</v>
      </c>
      <c r="AP284" s="5">
        <f t="shared" si="33"/>
        <v>0.21285364467904136</v>
      </c>
      <c r="AQ284" s="5">
        <f t="shared" si="34"/>
        <v>0.169</v>
      </c>
      <c r="AR284" s="13">
        <f t="shared" si="35"/>
        <v>1.0764207395333465</v>
      </c>
      <c r="AS284" s="5">
        <f t="shared" si="36"/>
        <v>0.0005</v>
      </c>
      <c r="AT284" s="5">
        <f t="shared" si="37"/>
        <v>0.7314999999999999</v>
      </c>
      <c r="AU284" s="62">
        <f t="shared" si="38"/>
        <v>0.004053001055998059</v>
      </c>
    </row>
    <row r="285" spans="38:47" ht="12.75">
      <c r="AL285" s="9">
        <v>732</v>
      </c>
      <c r="AM285" s="9">
        <f t="shared" si="30"/>
        <v>0.732</v>
      </c>
      <c r="AN285" s="5">
        <f t="shared" si="32"/>
        <v>0.0737479776949269</v>
      </c>
      <c r="AO285" s="5">
        <f t="shared" si="31"/>
        <v>0.00737479776949269</v>
      </c>
      <c r="AP285" s="5">
        <f t="shared" si="33"/>
        <v>0.21157495975809565</v>
      </c>
      <c r="AQ285" s="5">
        <f t="shared" si="34"/>
        <v>0.16800000000000004</v>
      </c>
      <c r="AR285" s="13">
        <f t="shared" si="35"/>
        <v>1.0753747977694927</v>
      </c>
      <c r="AS285" s="5">
        <f t="shared" si="36"/>
        <v>0.0005</v>
      </c>
      <c r="AT285" s="5">
        <f t="shared" si="37"/>
        <v>0.7324999999999999</v>
      </c>
      <c r="AU285" s="62">
        <f t="shared" si="38"/>
        <v>0.004058545517086976</v>
      </c>
    </row>
    <row r="286" spans="38:47" ht="12.75">
      <c r="AL286" s="9">
        <v>733</v>
      </c>
      <c r="AM286" s="9">
        <f t="shared" si="30"/>
        <v>0.733</v>
      </c>
      <c r="AN286" s="5">
        <f t="shared" si="32"/>
        <v>0.07328893838349264</v>
      </c>
      <c r="AO286" s="5">
        <f t="shared" si="31"/>
        <v>0.007328893838349264</v>
      </c>
      <c r="AP286" s="5">
        <f t="shared" si="33"/>
        <v>0.21029662592936652</v>
      </c>
      <c r="AQ286" s="5">
        <f t="shared" si="34"/>
        <v>0.16700000000000004</v>
      </c>
      <c r="AR286" s="13">
        <f t="shared" si="35"/>
        <v>1.0743288938383493</v>
      </c>
      <c r="AS286" s="5">
        <f t="shared" si="36"/>
        <v>0.0005</v>
      </c>
      <c r="AT286" s="5">
        <f t="shared" si="37"/>
        <v>0.7334999999999999</v>
      </c>
      <c r="AU286" s="62">
        <f t="shared" si="38"/>
        <v>0.004064089978175892</v>
      </c>
    </row>
    <row r="287" spans="38:47" ht="12.75">
      <c r="AL287" s="9">
        <v>734</v>
      </c>
      <c r="AM287" s="9">
        <f t="shared" si="30"/>
        <v>0.734</v>
      </c>
      <c r="AN287" s="5">
        <f t="shared" si="32"/>
        <v>0.07283027463287307</v>
      </c>
      <c r="AO287" s="5">
        <f t="shared" si="31"/>
        <v>0.007283027463287307</v>
      </c>
      <c r="AP287" s="5">
        <f t="shared" si="33"/>
        <v>0.2090186408165516</v>
      </c>
      <c r="AQ287" s="5">
        <f t="shared" si="34"/>
        <v>0.16600000000000004</v>
      </c>
      <c r="AR287" s="13">
        <f t="shared" si="35"/>
        <v>1.0732830274632872</v>
      </c>
      <c r="AS287" s="5">
        <f t="shared" si="36"/>
        <v>0.0005</v>
      </c>
      <c r="AT287" s="5">
        <f t="shared" si="37"/>
        <v>0.7344999999999999</v>
      </c>
      <c r="AU287" s="62">
        <f t="shared" si="38"/>
        <v>0.0040696344392648085</v>
      </c>
    </row>
    <row r="288" spans="38:47" ht="12.75">
      <c r="AL288" s="9">
        <v>735</v>
      </c>
      <c r="AM288" s="9">
        <f t="shared" si="30"/>
        <v>0.735</v>
      </c>
      <c r="AN288" s="5">
        <f t="shared" si="32"/>
        <v>0.0723719836869606</v>
      </c>
      <c r="AO288" s="5">
        <f t="shared" si="31"/>
        <v>0.00723719836869606</v>
      </c>
      <c r="AP288" s="5">
        <f t="shared" si="33"/>
        <v>0.2077410020488651</v>
      </c>
      <c r="AQ288" s="5">
        <f t="shared" si="34"/>
        <v>0.16500000000000004</v>
      </c>
      <c r="AR288" s="13">
        <f t="shared" si="35"/>
        <v>1.072237198368696</v>
      </c>
      <c r="AS288" s="5">
        <f t="shared" si="36"/>
        <v>0.0005</v>
      </c>
      <c r="AT288" s="5">
        <f t="shared" si="37"/>
        <v>0.7354999999999999</v>
      </c>
      <c r="AU288" s="62">
        <f t="shared" si="38"/>
        <v>0.004075178900353725</v>
      </c>
    </row>
    <row r="289" spans="38:47" ht="12.75">
      <c r="AL289" s="9">
        <v>736</v>
      </c>
      <c r="AM289" s="9">
        <f t="shared" si="30"/>
        <v>0.736</v>
      </c>
      <c r="AN289" s="5">
        <f t="shared" si="32"/>
        <v>0.07191406279973703</v>
      </c>
      <c r="AO289" s="5">
        <f t="shared" si="31"/>
        <v>0.007191406279973703</v>
      </c>
      <c r="AP289" s="5">
        <f t="shared" si="33"/>
        <v>0.20646370726099242</v>
      </c>
      <c r="AQ289" s="5">
        <f t="shared" si="34"/>
        <v>0.16400000000000003</v>
      </c>
      <c r="AR289" s="13">
        <f t="shared" si="35"/>
        <v>1.071191406279974</v>
      </c>
      <c r="AS289" s="5">
        <f t="shared" si="36"/>
        <v>0.0005</v>
      </c>
      <c r="AT289" s="5">
        <f t="shared" si="37"/>
        <v>0.7364999999999999</v>
      </c>
      <c r="AU289" s="62">
        <f t="shared" si="38"/>
        <v>0.004080723361442642</v>
      </c>
    </row>
    <row r="290" spans="38:47" ht="12.75">
      <c r="AL290" s="9">
        <v>737</v>
      </c>
      <c r="AM290" s="9">
        <f t="shared" si="30"/>
        <v>0.737</v>
      </c>
      <c r="AN290" s="5">
        <f t="shared" si="32"/>
        <v>0.07145650923518196</v>
      </c>
      <c r="AO290" s="5">
        <f t="shared" si="31"/>
        <v>0.007145650923518196</v>
      </c>
      <c r="AP290" s="5">
        <f t="shared" si="33"/>
        <v>0.20518675409304543</v>
      </c>
      <c r="AQ290" s="5">
        <f t="shared" si="34"/>
        <v>0.16300000000000003</v>
      </c>
      <c r="AR290" s="13">
        <f t="shared" si="35"/>
        <v>1.0701456509235183</v>
      </c>
      <c r="AS290" s="5">
        <f t="shared" si="36"/>
        <v>0.0005</v>
      </c>
      <c r="AT290" s="5">
        <f t="shared" si="37"/>
        <v>0.7374999999999999</v>
      </c>
      <c r="AU290" s="62">
        <f t="shared" si="38"/>
        <v>0.004086267822531559</v>
      </c>
    </row>
    <row r="291" spans="38:47" ht="12.75">
      <c r="AL291" s="9">
        <v>738</v>
      </c>
      <c r="AM291" s="9">
        <f t="shared" si="30"/>
        <v>0.738</v>
      </c>
      <c r="AN291" s="5">
        <f t="shared" si="32"/>
        <v>0.07099932026718174</v>
      </c>
      <c r="AO291" s="5">
        <f t="shared" si="31"/>
        <v>0.007099932026718174</v>
      </c>
      <c r="AP291" s="5">
        <f t="shared" si="33"/>
        <v>0.20391014019051729</v>
      </c>
      <c r="AQ291" s="5">
        <f t="shared" si="34"/>
        <v>0.16200000000000003</v>
      </c>
      <c r="AR291" s="13">
        <f t="shared" si="35"/>
        <v>1.069099932026718</v>
      </c>
      <c r="AS291" s="5">
        <f t="shared" si="36"/>
        <v>0.0005</v>
      </c>
      <c r="AT291" s="5">
        <f t="shared" si="37"/>
        <v>0.7384999999999999</v>
      </c>
      <c r="AU291" s="62">
        <f t="shared" si="38"/>
        <v>0.004091812283620475</v>
      </c>
    </row>
    <row r="292" spans="38:47" ht="12.75">
      <c r="AL292" s="9">
        <v>739</v>
      </c>
      <c r="AM292" s="9">
        <f t="shared" si="30"/>
        <v>0.739</v>
      </c>
      <c r="AN292" s="5">
        <f t="shared" si="32"/>
        <v>0.07054249317943914</v>
      </c>
      <c r="AO292" s="5">
        <f t="shared" si="31"/>
        <v>0.0070542493179439145</v>
      </c>
      <c r="AP292" s="5">
        <f t="shared" si="33"/>
        <v>0.20263386320423818</v>
      </c>
      <c r="AQ292" s="5">
        <f t="shared" si="34"/>
        <v>0.16100000000000003</v>
      </c>
      <c r="AR292" s="13">
        <f t="shared" si="35"/>
        <v>1.068054249317944</v>
      </c>
      <c r="AS292" s="5">
        <f t="shared" si="36"/>
        <v>0.0005</v>
      </c>
      <c r="AT292" s="5">
        <f t="shared" si="37"/>
        <v>0.7394999999999999</v>
      </c>
      <c r="AU292" s="62">
        <f t="shared" si="38"/>
        <v>0.004097356744709392</v>
      </c>
    </row>
    <row r="293" spans="38:47" ht="12.75">
      <c r="AL293" s="9">
        <v>740</v>
      </c>
      <c r="AM293" s="9">
        <f t="shared" si="30"/>
        <v>0.74</v>
      </c>
      <c r="AN293" s="5">
        <f t="shared" si="32"/>
        <v>0.07008602526538371</v>
      </c>
      <c r="AO293" s="5">
        <f t="shared" si="31"/>
        <v>0.007008602526538371</v>
      </c>
      <c r="AP293" s="5">
        <f t="shared" si="33"/>
        <v>0.20135792079033085</v>
      </c>
      <c r="AQ293" s="5">
        <f t="shared" si="34"/>
        <v>0.16000000000000006</v>
      </c>
      <c r="AR293" s="13">
        <f t="shared" si="35"/>
        <v>1.0670086025265384</v>
      </c>
      <c r="AS293" s="5">
        <f t="shared" si="36"/>
        <v>0.0005</v>
      </c>
      <c r="AT293" s="5">
        <f t="shared" si="37"/>
        <v>0.7404999999999999</v>
      </c>
      <c r="AU293" s="62">
        <f t="shared" si="38"/>
        <v>0.004102901205798309</v>
      </c>
    </row>
    <row r="294" spans="38:47" ht="12.75">
      <c r="AL294" s="9">
        <v>741</v>
      </c>
      <c r="AM294" s="9">
        <f t="shared" si="30"/>
        <v>0.741</v>
      </c>
      <c r="AN294" s="5">
        <f t="shared" si="32"/>
        <v>0.06962991382808262</v>
      </c>
      <c r="AO294" s="5">
        <f t="shared" si="31"/>
        <v>0.006962991382808262</v>
      </c>
      <c r="AP294" s="5">
        <f t="shared" si="33"/>
        <v>0.2000823106101665</v>
      </c>
      <c r="AQ294" s="5">
        <f t="shared" si="34"/>
        <v>0.15900000000000006</v>
      </c>
      <c r="AR294" s="13">
        <f t="shared" si="35"/>
        <v>1.0659629913828084</v>
      </c>
      <c r="AS294" s="5">
        <f t="shared" si="36"/>
        <v>0.0005</v>
      </c>
      <c r="AT294" s="5">
        <f t="shared" si="37"/>
        <v>0.7414999999999999</v>
      </c>
      <c r="AU294" s="62">
        <f t="shared" si="38"/>
        <v>0.004108445666887226</v>
      </c>
    </row>
    <row r="295" spans="38:47" ht="12.75">
      <c r="AL295" s="9">
        <v>742</v>
      </c>
      <c r="AM295" s="9">
        <f t="shared" si="30"/>
        <v>0.742</v>
      </c>
      <c r="AN295" s="5">
        <f t="shared" si="32"/>
        <v>0.06917415618015231</v>
      </c>
      <c r="AO295" s="5">
        <f t="shared" si="31"/>
        <v>0.006917415618015231</v>
      </c>
      <c r="AP295" s="5">
        <f t="shared" si="33"/>
        <v>0.1988070303303211</v>
      </c>
      <c r="AQ295" s="5">
        <f t="shared" si="34"/>
        <v>0.158</v>
      </c>
      <c r="AR295" s="13">
        <f t="shared" si="35"/>
        <v>1.0649174156180152</v>
      </c>
      <c r="AS295" s="5">
        <f t="shared" si="36"/>
        <v>0.0005</v>
      </c>
      <c r="AT295" s="5">
        <f t="shared" si="37"/>
        <v>0.7424999999999999</v>
      </c>
      <c r="AU295" s="62">
        <f t="shared" si="38"/>
        <v>0.0041139901279761415</v>
      </c>
    </row>
    <row r="296" spans="38:47" ht="12.75">
      <c r="AL296" s="9">
        <v>743</v>
      </c>
      <c r="AM296" s="9">
        <f t="shared" si="30"/>
        <v>0.743</v>
      </c>
      <c r="AN296" s="5">
        <f t="shared" si="32"/>
        <v>0.06871874964367075</v>
      </c>
      <c r="AO296" s="5">
        <f t="shared" si="31"/>
        <v>0.006871874964367075</v>
      </c>
      <c r="AP296" s="5">
        <f t="shared" si="33"/>
        <v>0.19753207762253183</v>
      </c>
      <c r="AQ296" s="5">
        <f t="shared" si="34"/>
        <v>0.15700000000000003</v>
      </c>
      <c r="AR296" s="13">
        <f t="shared" si="35"/>
        <v>1.0638718749643672</v>
      </c>
      <c r="AS296" s="5">
        <f t="shared" si="36"/>
        <v>0.0005</v>
      </c>
      <c r="AT296" s="5">
        <f t="shared" si="37"/>
        <v>0.7434999999999999</v>
      </c>
      <c r="AU296" s="62">
        <f t="shared" si="38"/>
        <v>0.004119534589065058</v>
      </c>
    </row>
    <row r="297" spans="38:47" ht="12.75">
      <c r="AL297" s="9">
        <v>744</v>
      </c>
      <c r="AM297" s="9">
        <f t="shared" si="30"/>
        <v>0.744</v>
      </c>
      <c r="AN297" s="5">
        <f t="shared" si="32"/>
        <v>0.06826369155009013</v>
      </c>
      <c r="AO297" s="5">
        <f t="shared" si="31"/>
        <v>0.006826369155009013</v>
      </c>
      <c r="AP297" s="5">
        <f t="shared" si="33"/>
        <v>0.1962574501636535</v>
      </c>
      <c r="AQ297" s="5">
        <f t="shared" si="34"/>
        <v>0.15600000000000003</v>
      </c>
      <c r="AR297" s="13">
        <f t="shared" si="35"/>
        <v>1.062826369155009</v>
      </c>
      <c r="AS297" s="5">
        <f t="shared" si="36"/>
        <v>0.0005</v>
      </c>
      <c r="AT297" s="5">
        <f t="shared" si="37"/>
        <v>0.7444999999999999</v>
      </c>
      <c r="AU297" s="62">
        <f t="shared" si="38"/>
        <v>0.004125079050153975</v>
      </c>
    </row>
    <row r="298" spans="38:47" ht="12.75">
      <c r="AL298" s="9">
        <v>745</v>
      </c>
      <c r="AM298" s="9">
        <f t="shared" si="30"/>
        <v>0.745</v>
      </c>
      <c r="AN298" s="5">
        <f t="shared" si="32"/>
        <v>0.06780897924015032</v>
      </c>
      <c r="AO298" s="5">
        <f t="shared" si="31"/>
        <v>0.006780897924015032</v>
      </c>
      <c r="AP298" s="5">
        <f t="shared" si="33"/>
        <v>0.19498314563561553</v>
      </c>
      <c r="AQ298" s="5">
        <f t="shared" si="34"/>
        <v>0.15500000000000003</v>
      </c>
      <c r="AR298" s="13">
        <f t="shared" si="35"/>
        <v>1.061780897924015</v>
      </c>
      <c r="AS298" s="5">
        <f t="shared" si="36"/>
        <v>0.0005</v>
      </c>
      <c r="AT298" s="5">
        <f t="shared" si="37"/>
        <v>0.7454999999999999</v>
      </c>
      <c r="AU298" s="62">
        <f t="shared" si="38"/>
        <v>0.004130623511242892</v>
      </c>
    </row>
    <row r="299" spans="38:47" ht="12.75">
      <c r="AL299" s="9">
        <v>746</v>
      </c>
      <c r="AM299" s="9">
        <f t="shared" si="30"/>
        <v>0.746</v>
      </c>
      <c r="AN299" s="5">
        <f t="shared" si="32"/>
        <v>0.06735461006379305</v>
      </c>
      <c r="AO299" s="5">
        <f t="shared" si="31"/>
        <v>0.006735461006379305</v>
      </c>
      <c r="AP299" s="5">
        <f t="shared" si="33"/>
        <v>0.19370916172537925</v>
      </c>
      <c r="AQ299" s="5">
        <f t="shared" si="34"/>
        <v>0.15400000000000003</v>
      </c>
      <c r="AR299" s="13">
        <f t="shared" si="35"/>
        <v>1.0607354610063795</v>
      </c>
      <c r="AS299" s="5">
        <f t="shared" si="36"/>
        <v>0.0005</v>
      </c>
      <c r="AT299" s="5">
        <f t="shared" si="37"/>
        <v>0.7464999999999999</v>
      </c>
      <c r="AU299" s="62">
        <f t="shared" si="38"/>
        <v>0.0041361679723318084</v>
      </c>
    </row>
    <row r="300" spans="38:47" ht="12.75">
      <c r="AL300" s="9">
        <v>747</v>
      </c>
      <c r="AM300" s="9">
        <f t="shared" si="30"/>
        <v>0.747</v>
      </c>
      <c r="AN300" s="5">
        <f t="shared" si="32"/>
        <v>0.06690058138007636</v>
      </c>
      <c r="AO300" s="5">
        <f t="shared" si="31"/>
        <v>0.006690058138007636</v>
      </c>
      <c r="AP300" s="5">
        <f t="shared" si="33"/>
        <v>0.19243549612489497</v>
      </c>
      <c r="AQ300" s="5">
        <f t="shared" si="34"/>
        <v>0.15300000000000002</v>
      </c>
      <c r="AR300" s="13">
        <f t="shared" si="35"/>
        <v>1.0596900581380078</v>
      </c>
      <c r="AS300" s="5">
        <f t="shared" si="36"/>
        <v>0.0005</v>
      </c>
      <c r="AT300" s="5">
        <f t="shared" si="37"/>
        <v>0.7474999999999999</v>
      </c>
      <c r="AU300" s="62">
        <f t="shared" si="38"/>
        <v>0.004141712433420725</v>
      </c>
    </row>
    <row r="301" spans="38:47" ht="12.75">
      <c r="AL301" s="9">
        <v>748</v>
      </c>
      <c r="AM301" s="9">
        <f t="shared" si="30"/>
        <v>0.748</v>
      </c>
      <c r="AN301" s="5">
        <f t="shared" si="32"/>
        <v>0.06644689055708991</v>
      </c>
      <c r="AO301" s="5">
        <f t="shared" si="31"/>
        <v>0.006644689055708991</v>
      </c>
      <c r="AP301" s="5">
        <f t="shared" si="33"/>
        <v>0.19116214653105962</v>
      </c>
      <c r="AQ301" s="5">
        <f t="shared" si="34"/>
        <v>0.15200000000000002</v>
      </c>
      <c r="AR301" s="13">
        <f t="shared" si="35"/>
        <v>1.058644689055709</v>
      </c>
      <c r="AS301" s="5">
        <f t="shared" si="36"/>
        <v>0.0005</v>
      </c>
      <c r="AT301" s="5">
        <f t="shared" si="37"/>
        <v>0.7484999999999999</v>
      </c>
      <c r="AU301" s="62">
        <f t="shared" si="38"/>
        <v>0.004147256894509642</v>
      </c>
    </row>
    <row r="302" spans="38:47" ht="12.75">
      <c r="AL302" s="9">
        <v>749</v>
      </c>
      <c r="AM302" s="9">
        <f t="shared" si="30"/>
        <v>0.749</v>
      </c>
      <c r="AN302" s="5">
        <f t="shared" si="32"/>
        <v>0.06599353497187081</v>
      </c>
      <c r="AO302" s="5">
        <f t="shared" si="31"/>
        <v>0.006599353497187081</v>
      </c>
      <c r="AP302" s="5">
        <f t="shared" si="33"/>
        <v>0.18988911064567468</v>
      </c>
      <c r="AQ302" s="5">
        <f t="shared" si="34"/>
        <v>0.15100000000000002</v>
      </c>
      <c r="AR302" s="13">
        <f t="shared" si="35"/>
        <v>1.0575993534971873</v>
      </c>
      <c r="AS302" s="5">
        <f t="shared" si="36"/>
        <v>0.0005</v>
      </c>
      <c r="AT302" s="5">
        <f t="shared" si="37"/>
        <v>0.7494999999999999</v>
      </c>
      <c r="AU302" s="62">
        <f t="shared" si="38"/>
        <v>0.004152801355598559</v>
      </c>
    </row>
    <row r="303" spans="38:47" ht="12.75">
      <c r="AL303" s="9">
        <v>750</v>
      </c>
      <c r="AM303" s="9">
        <f t="shared" si="30"/>
        <v>0.75</v>
      </c>
      <c r="AN303" s="5">
        <f t="shared" si="32"/>
        <v>0.06554051201031999</v>
      </c>
      <c r="AO303" s="5">
        <f t="shared" si="31"/>
        <v>0.006554051201031999</v>
      </c>
      <c r="AP303" s="5">
        <f t="shared" si="33"/>
        <v>0.18861638617540408</v>
      </c>
      <c r="AQ303" s="5">
        <f t="shared" si="34"/>
        <v>0.15</v>
      </c>
      <c r="AR303" s="13">
        <f t="shared" si="35"/>
        <v>1.0565540512010319</v>
      </c>
      <c r="AS303" s="5">
        <f t="shared" si="36"/>
        <v>0.0005</v>
      </c>
      <c r="AT303" s="5">
        <f t="shared" si="37"/>
        <v>0.7505</v>
      </c>
      <c r="AU303" s="62">
        <f t="shared" si="38"/>
        <v>0.004158345816687475</v>
      </c>
    </row>
    <row r="304" spans="38:47" ht="12.75">
      <c r="AL304" s="9">
        <v>751</v>
      </c>
      <c r="AM304" s="9">
        <f t="shared" si="30"/>
        <v>0.751</v>
      </c>
      <c r="AN304" s="5">
        <f t="shared" si="32"/>
        <v>0.06508781906711913</v>
      </c>
      <c r="AO304" s="5">
        <f t="shared" si="31"/>
        <v>0.006508781906711914</v>
      </c>
      <c r="AP304" s="5">
        <f t="shared" si="33"/>
        <v>0.1873439708317324</v>
      </c>
      <c r="AQ304" s="5">
        <f t="shared" si="34"/>
        <v>0.149</v>
      </c>
      <c r="AR304" s="13">
        <f t="shared" si="35"/>
        <v>1.055508781906712</v>
      </c>
      <c r="AS304" s="5">
        <f t="shared" si="36"/>
        <v>0.0005</v>
      </c>
      <c r="AT304" s="5">
        <f t="shared" si="37"/>
        <v>0.7515</v>
      </c>
      <c r="AU304" s="62">
        <f t="shared" si="38"/>
        <v>0.004163890277776391</v>
      </c>
    </row>
    <row r="305" spans="38:47" ht="12.75">
      <c r="AL305" s="9">
        <v>752</v>
      </c>
      <c r="AM305" s="9">
        <f t="shared" si="30"/>
        <v>0.752</v>
      </c>
      <c r="AN305" s="5">
        <f t="shared" si="32"/>
        <v>0.06463545354564817</v>
      </c>
      <c r="AO305" s="5">
        <f t="shared" si="31"/>
        <v>0.006463545354564818</v>
      </c>
      <c r="AP305" s="5">
        <f t="shared" si="33"/>
        <v>0.1860718623309233</v>
      </c>
      <c r="AQ305" s="5">
        <f t="shared" si="34"/>
        <v>0.148</v>
      </c>
      <c r="AR305" s="13">
        <f t="shared" si="35"/>
        <v>1.0544635453545648</v>
      </c>
      <c r="AS305" s="5">
        <f t="shared" si="36"/>
        <v>0.0005</v>
      </c>
      <c r="AT305" s="5">
        <f t="shared" si="37"/>
        <v>0.7525</v>
      </c>
      <c r="AU305" s="62">
        <f t="shared" si="38"/>
        <v>0.004169434738865308</v>
      </c>
    </row>
    <row r="306" spans="38:47" ht="12.75">
      <c r="AL306" s="9">
        <v>753</v>
      </c>
      <c r="AM306" s="9">
        <f t="shared" si="30"/>
        <v>0.753</v>
      </c>
      <c r="AN306" s="5">
        <f t="shared" si="32"/>
        <v>0.0641834128579035</v>
      </c>
      <c r="AO306" s="5">
        <f t="shared" si="31"/>
        <v>0.006418341285790349</v>
      </c>
      <c r="AP306" s="5">
        <f t="shared" si="33"/>
        <v>0.1848000583939783</v>
      </c>
      <c r="AQ306" s="5">
        <f t="shared" si="34"/>
        <v>0.147</v>
      </c>
      <c r="AR306" s="13">
        <f t="shared" si="35"/>
        <v>1.0534183412857903</v>
      </c>
      <c r="AS306" s="5">
        <f t="shared" si="36"/>
        <v>0.0005</v>
      </c>
      <c r="AT306" s="5">
        <f t="shared" si="37"/>
        <v>0.7535</v>
      </c>
      <c r="AU306" s="62">
        <f t="shared" si="38"/>
        <v>0.004174979199954225</v>
      </c>
    </row>
    <row r="307" spans="38:47" ht="12.75">
      <c r="AL307" s="9">
        <v>754</v>
      </c>
      <c r="AM307" s="9">
        <f t="shared" si="30"/>
        <v>0.754</v>
      </c>
      <c r="AN307" s="5">
        <f t="shared" si="32"/>
        <v>0.0637316944244164</v>
      </c>
      <c r="AO307" s="5">
        <f t="shared" si="31"/>
        <v>0.0063731694424416395</v>
      </c>
      <c r="AP307" s="5">
        <f t="shared" si="33"/>
        <v>0.18352855674659557</v>
      </c>
      <c r="AQ307" s="5">
        <f t="shared" si="34"/>
        <v>0.146</v>
      </c>
      <c r="AR307" s="13">
        <f t="shared" si="35"/>
        <v>1.0523731694424416</v>
      </c>
      <c r="AS307" s="5">
        <f t="shared" si="36"/>
        <v>0.0005</v>
      </c>
      <c r="AT307" s="5">
        <f t="shared" si="37"/>
        <v>0.7545</v>
      </c>
      <c r="AU307" s="62">
        <f t="shared" si="38"/>
        <v>0.0041805236610431415</v>
      </c>
    </row>
    <row r="308" spans="38:47" ht="12.75">
      <c r="AL308" s="9">
        <v>755</v>
      </c>
      <c r="AM308" s="9">
        <f t="shared" si="30"/>
        <v>0.755</v>
      </c>
      <c r="AN308" s="5">
        <f t="shared" si="32"/>
        <v>0.06328029567417244</v>
      </c>
      <c r="AO308" s="5">
        <f t="shared" si="31"/>
        <v>0.006328029567417244</v>
      </c>
      <c r="AP308" s="5">
        <f t="shared" si="33"/>
        <v>0.18225735511912905</v>
      </c>
      <c r="AQ308" s="5">
        <f t="shared" si="34"/>
        <v>0.145</v>
      </c>
      <c r="AR308" s="13">
        <f t="shared" si="35"/>
        <v>1.0513280295674172</v>
      </c>
      <c r="AS308" s="5">
        <f t="shared" si="36"/>
        <v>0.0005</v>
      </c>
      <c r="AT308" s="5">
        <f t="shared" si="37"/>
        <v>0.7555</v>
      </c>
      <c r="AU308" s="62">
        <f t="shared" si="38"/>
        <v>0.004186068122132058</v>
      </c>
    </row>
    <row r="309" spans="38:47" ht="12.75">
      <c r="AL309" s="9">
        <v>756</v>
      </c>
      <c r="AM309" s="9">
        <f aca="true" t="shared" si="39" ref="AM309:AM372">AL309*$AN$49</f>
        <v>0.756</v>
      </c>
      <c r="AN309" s="5">
        <f t="shared" si="32"/>
        <v>0.06282921404453101</v>
      </c>
      <c r="AO309" s="5">
        <f aca="true" t="shared" si="40" ref="AO309:AO372">AN309/$AN$50</f>
        <v>0.0062829214044531016</v>
      </c>
      <c r="AP309" s="5">
        <f t="shared" si="33"/>
        <v>0.18098645124654766</v>
      </c>
      <c r="AQ309" s="5">
        <f t="shared" si="34"/>
        <v>0.144</v>
      </c>
      <c r="AR309" s="13">
        <f t="shared" si="35"/>
        <v>1.0502829214044531</v>
      </c>
      <c r="AS309" s="5">
        <f t="shared" si="36"/>
        <v>0.0005</v>
      </c>
      <c r="AT309" s="5">
        <f t="shared" si="37"/>
        <v>0.7565</v>
      </c>
      <c r="AU309" s="62">
        <f t="shared" si="38"/>
        <v>0.004191612583220975</v>
      </c>
    </row>
    <row r="310" spans="38:47" ht="12.75">
      <c r="AL310" s="9">
        <v>757</v>
      </c>
      <c r="AM310" s="9">
        <f t="shared" si="39"/>
        <v>0.757</v>
      </c>
      <c r="AN310" s="5">
        <f aca="true" t="shared" si="41" ref="AN310:AN373">IF(AM310&lt;$AE$80,($AC$67*$AC$64*($AE$80-AM310)/SQRT($AC$63^2-($AE$80-AM310)^2)),-($AC$67*$AC$64*($AE$80-AM310)/SQRT($AC$63^2-($AE$80-AM310)^2)))</f>
        <v>0.06237844698114568</v>
      </c>
      <c r="AO310" s="5">
        <f t="shared" si="40"/>
        <v>0.006237844698114568</v>
      </c>
      <c r="AP310" s="5">
        <f aca="true" t="shared" si="42" ref="AP310:AP373">ATAN(AN310/($AC$67*$AC$64))</f>
        <v>0.17971584286839495</v>
      </c>
      <c r="AQ310" s="5">
        <f aca="true" t="shared" si="43" ref="AQ310:AQ373">$AC$63*SIN(AP310)</f>
        <v>0.143</v>
      </c>
      <c r="AR310" s="13">
        <f aca="true" t="shared" si="44" ref="AR310:AR373">AO310+$AH$94+$AH$103+$AC$63*SIN(AP310)</f>
        <v>1.0492378446981145</v>
      </c>
      <c r="AS310" s="5">
        <f aca="true" t="shared" si="45" ref="AS310:AS373">($AH$125)/$AN$50</f>
        <v>0.0005</v>
      </c>
      <c r="AT310" s="5">
        <f aca="true" t="shared" si="46" ref="AT310:AT373">AM310+AS310</f>
        <v>0.7575</v>
      </c>
      <c r="AU310" s="62">
        <f t="shared" si="38"/>
        <v>0.004197157044309892</v>
      </c>
    </row>
    <row r="311" spans="38:47" ht="12.75">
      <c r="AL311" s="9">
        <v>758</v>
      </c>
      <c r="AM311" s="9">
        <f t="shared" si="39"/>
        <v>0.758</v>
      </c>
      <c r="AN311" s="5">
        <f t="shared" si="41"/>
        <v>0.06192799193788488</v>
      </c>
      <c r="AO311" s="5">
        <f t="shared" si="40"/>
        <v>0.006192799193788488</v>
      </c>
      <c r="AP311" s="5">
        <f t="shared" si="42"/>
        <v>0.17844552772874853</v>
      </c>
      <c r="AQ311" s="5">
        <f t="shared" si="43"/>
        <v>0.142</v>
      </c>
      <c r="AR311" s="13">
        <f t="shared" si="44"/>
        <v>1.0481927991937885</v>
      </c>
      <c r="AS311" s="5">
        <f t="shared" si="45"/>
        <v>0.0005</v>
      </c>
      <c r="AT311" s="5">
        <f t="shared" si="46"/>
        <v>0.7585</v>
      </c>
      <c r="AU311" s="62">
        <f aca="true" t="shared" si="47" ref="AU311:AU374">$AC$67*$AC$62^2*AM311</f>
        <v>0.004202701505398808</v>
      </c>
    </row>
    <row r="312" spans="38:47" ht="12.75">
      <c r="AL312" s="9">
        <v>759</v>
      </c>
      <c r="AM312" s="9">
        <f t="shared" si="39"/>
        <v>0.759</v>
      </c>
      <c r="AN312" s="5">
        <f t="shared" si="41"/>
        <v>0.061477846376753305</v>
      </c>
      <c r="AO312" s="5">
        <f t="shared" si="40"/>
        <v>0.006147784637675331</v>
      </c>
      <c r="AP312" s="5">
        <f t="shared" si="42"/>
        <v>0.17717550357618028</v>
      </c>
      <c r="AQ312" s="5">
        <f t="shared" si="43"/>
        <v>0.141</v>
      </c>
      <c r="AR312" s="13">
        <f t="shared" si="44"/>
        <v>1.0471477846376753</v>
      </c>
      <c r="AS312" s="5">
        <f t="shared" si="45"/>
        <v>0.0005</v>
      </c>
      <c r="AT312" s="5">
        <f t="shared" si="46"/>
        <v>0.7595</v>
      </c>
      <c r="AU312" s="62">
        <f t="shared" si="47"/>
        <v>0.004208245966487724</v>
      </c>
    </row>
    <row r="313" spans="38:47" ht="12.75">
      <c r="AL313" s="9">
        <v>760</v>
      </c>
      <c r="AM313" s="9">
        <f t="shared" si="39"/>
        <v>0.76</v>
      </c>
      <c r="AN313" s="5">
        <f t="shared" si="41"/>
        <v>0.06102800776781361</v>
      </c>
      <c r="AO313" s="5">
        <f t="shared" si="40"/>
        <v>0.006102800776781361</v>
      </c>
      <c r="AP313" s="5">
        <f t="shared" si="42"/>
        <v>0.17590576816371628</v>
      </c>
      <c r="AQ313" s="5">
        <f t="shared" si="43"/>
        <v>0.13999999999999999</v>
      </c>
      <c r="AR313" s="13">
        <f t="shared" si="44"/>
        <v>1.0461028007767814</v>
      </c>
      <c r="AS313" s="5">
        <f t="shared" si="45"/>
        <v>0.0005</v>
      </c>
      <c r="AT313" s="5">
        <f t="shared" si="46"/>
        <v>0.7605</v>
      </c>
      <c r="AU313" s="62">
        <f t="shared" si="47"/>
        <v>0.004213790427576641</v>
      </c>
    </row>
    <row r="314" spans="38:47" ht="12.75">
      <c r="AL314" s="9">
        <v>761</v>
      </c>
      <c r="AM314" s="9">
        <f t="shared" si="39"/>
        <v>0.761</v>
      </c>
      <c r="AN314" s="5">
        <f t="shared" si="41"/>
        <v>0.06057847358910882</v>
      </c>
      <c r="AO314" s="5">
        <f t="shared" si="40"/>
        <v>0.006057847358910882</v>
      </c>
      <c r="AP314" s="5">
        <f t="shared" si="42"/>
        <v>0.17463631924879713</v>
      </c>
      <c r="AQ314" s="5">
        <f t="shared" si="43"/>
        <v>0.13899999999999998</v>
      </c>
      <c r="AR314" s="13">
        <f t="shared" si="44"/>
        <v>1.045057847358911</v>
      </c>
      <c r="AS314" s="5">
        <f t="shared" si="45"/>
        <v>0.0005</v>
      </c>
      <c r="AT314" s="5">
        <f t="shared" si="46"/>
        <v>0.7615</v>
      </c>
      <c r="AU314" s="62">
        <f t="shared" si="47"/>
        <v>0.004219334888665558</v>
      </c>
    </row>
    <row r="315" spans="38:47" ht="12.75">
      <c r="AL315" s="9">
        <v>762</v>
      </c>
      <c r="AM315" s="9">
        <f t="shared" si="39"/>
        <v>0.762</v>
      </c>
      <c r="AN315" s="5">
        <f t="shared" si="41"/>
        <v>0.0601292413265851</v>
      </c>
      <c r="AO315" s="5">
        <f t="shared" si="40"/>
        <v>0.00601292413265851</v>
      </c>
      <c r="AP315" s="5">
        <f t="shared" si="42"/>
        <v>0.17336715459323848</v>
      </c>
      <c r="AQ315" s="5">
        <f t="shared" si="43"/>
        <v>0.13799999999999998</v>
      </c>
      <c r="AR315" s="13">
        <f t="shared" si="44"/>
        <v>1.0440129241326586</v>
      </c>
      <c r="AS315" s="5">
        <f t="shared" si="45"/>
        <v>0.0005</v>
      </c>
      <c r="AT315" s="5">
        <f t="shared" si="46"/>
        <v>0.7625</v>
      </c>
      <c r="AU315" s="62">
        <f t="shared" si="47"/>
        <v>0.0042248793497544745</v>
      </c>
    </row>
    <row r="316" spans="38:47" ht="12.75">
      <c r="AL316" s="9">
        <v>763</v>
      </c>
      <c r="AM316" s="9">
        <f t="shared" si="39"/>
        <v>0.763</v>
      </c>
      <c r="AN316" s="5">
        <f t="shared" si="41"/>
        <v>0.059680308474015085</v>
      </c>
      <c r="AO316" s="5">
        <f t="shared" si="40"/>
        <v>0.005968030847401508</v>
      </c>
      <c r="AP316" s="5">
        <f t="shared" si="42"/>
        <v>0.17209827196319163</v>
      </c>
      <c r="AQ316" s="5">
        <f t="shared" si="43"/>
        <v>0.13699999999999998</v>
      </c>
      <c r="AR316" s="13">
        <f t="shared" si="44"/>
        <v>1.0429680308474014</v>
      </c>
      <c r="AS316" s="5">
        <f t="shared" si="45"/>
        <v>0.0005</v>
      </c>
      <c r="AT316" s="5">
        <f t="shared" si="46"/>
        <v>0.7635</v>
      </c>
      <c r="AU316" s="62">
        <f t="shared" si="47"/>
        <v>0.004230423810843391</v>
      </c>
    </row>
    <row r="317" spans="38:47" ht="12.75">
      <c r="AL317" s="9">
        <v>764</v>
      </c>
      <c r="AM317" s="9">
        <f t="shared" si="39"/>
        <v>0.764</v>
      </c>
      <c r="AN317" s="5">
        <f t="shared" si="41"/>
        <v>0.059231672532921664</v>
      </c>
      <c r="AO317" s="5">
        <f t="shared" si="40"/>
        <v>0.005923167253292167</v>
      </c>
      <c r="AP317" s="5">
        <f t="shared" si="42"/>
        <v>0.1708296691291045</v>
      </c>
      <c r="AQ317" s="5">
        <f t="shared" si="43"/>
        <v>0.13599999999999998</v>
      </c>
      <c r="AR317" s="13">
        <f t="shared" si="44"/>
        <v>1.041923167253292</v>
      </c>
      <c r="AS317" s="5">
        <f t="shared" si="45"/>
        <v>0.0005</v>
      </c>
      <c r="AT317" s="5">
        <f t="shared" si="46"/>
        <v>0.7645</v>
      </c>
      <c r="AU317" s="62">
        <f t="shared" si="47"/>
        <v>0.004235968271932308</v>
      </c>
    </row>
    <row r="318" spans="38:47" ht="12.75">
      <c r="AL318" s="9">
        <v>765</v>
      </c>
      <c r="AM318" s="9">
        <f t="shared" si="39"/>
        <v>0.765</v>
      </c>
      <c r="AN318" s="5">
        <f t="shared" si="41"/>
        <v>0.05878333101250232</v>
      </c>
      <c r="AO318" s="5">
        <f t="shared" si="40"/>
        <v>0.005878333101250232</v>
      </c>
      <c r="AP318" s="5">
        <f t="shared" si="42"/>
        <v>0.16956134386568264</v>
      </c>
      <c r="AQ318" s="5">
        <f t="shared" si="43"/>
        <v>0.135</v>
      </c>
      <c r="AR318" s="13">
        <f t="shared" si="44"/>
        <v>1.0408783331012503</v>
      </c>
      <c r="AS318" s="5">
        <f t="shared" si="45"/>
        <v>0.0005</v>
      </c>
      <c r="AT318" s="5">
        <f t="shared" si="46"/>
        <v>0.7655</v>
      </c>
      <c r="AU318" s="62">
        <f t="shared" si="47"/>
        <v>0.004241512733021225</v>
      </c>
    </row>
    <row r="319" spans="38:47" ht="12.75">
      <c r="AL319" s="9">
        <v>766</v>
      </c>
      <c r="AM319" s="9">
        <f t="shared" si="39"/>
        <v>0.766</v>
      </c>
      <c r="AN319" s="5">
        <f t="shared" si="41"/>
        <v>0.05833528142955382</v>
      </c>
      <c r="AO319" s="5">
        <f t="shared" si="40"/>
        <v>0.005833528142955382</v>
      </c>
      <c r="AP319" s="5">
        <f t="shared" si="42"/>
        <v>0.16829329395185041</v>
      </c>
      <c r="AQ319" s="5">
        <f t="shared" si="43"/>
        <v>0.13399999999999998</v>
      </c>
      <c r="AR319" s="13">
        <f t="shared" si="44"/>
        <v>1.0398335281429554</v>
      </c>
      <c r="AS319" s="5">
        <f t="shared" si="45"/>
        <v>0.0005</v>
      </c>
      <c r="AT319" s="5">
        <f t="shared" si="46"/>
        <v>0.7665</v>
      </c>
      <c r="AU319" s="62">
        <f t="shared" si="47"/>
        <v>0.004247057194110141</v>
      </c>
    </row>
    <row r="320" spans="38:47" ht="12.75">
      <c r="AL320" s="9">
        <v>767</v>
      </c>
      <c r="AM320" s="9">
        <f t="shared" si="39"/>
        <v>0.767</v>
      </c>
      <c r="AN320" s="5">
        <f t="shared" si="41"/>
        <v>0.05788752130839759</v>
      </c>
      <c r="AO320" s="5">
        <f t="shared" si="40"/>
        <v>0.005788752130839759</v>
      </c>
      <c r="AP320" s="5">
        <f t="shared" si="42"/>
        <v>0.16702551717071273</v>
      </c>
      <c r="AQ320" s="5">
        <f t="shared" si="43"/>
        <v>0.13299999999999998</v>
      </c>
      <c r="AR320" s="13">
        <f t="shared" si="44"/>
        <v>1.0387887521308397</v>
      </c>
      <c r="AS320" s="5">
        <f t="shared" si="45"/>
        <v>0.0005</v>
      </c>
      <c r="AT320" s="5">
        <f t="shared" si="46"/>
        <v>0.7675</v>
      </c>
      <c r="AU320" s="62">
        <f t="shared" si="47"/>
        <v>0.004252601655199058</v>
      </c>
    </row>
    <row r="321" spans="38:47" ht="12.75">
      <c r="AL321" s="9">
        <v>768</v>
      </c>
      <c r="AM321" s="9">
        <f t="shared" si="39"/>
        <v>0.768</v>
      </c>
      <c r="AN321" s="5">
        <f t="shared" si="41"/>
        <v>0.05744004818080531</v>
      </c>
      <c r="AO321" s="5">
        <f t="shared" si="40"/>
        <v>0.005744004818080531</v>
      </c>
      <c r="AP321" s="5">
        <f t="shared" si="42"/>
        <v>0.16575801130951623</v>
      </c>
      <c r="AQ321" s="5">
        <f t="shared" si="43"/>
        <v>0.13199999999999998</v>
      </c>
      <c r="AR321" s="13">
        <f t="shared" si="44"/>
        <v>1.0377440048180804</v>
      </c>
      <c r="AS321" s="5">
        <f t="shared" si="45"/>
        <v>0.0005</v>
      </c>
      <c r="AT321" s="5">
        <f t="shared" si="46"/>
        <v>0.7685</v>
      </c>
      <c r="AU321" s="62">
        <f t="shared" si="47"/>
        <v>0.004258146116287974</v>
      </c>
    </row>
    <row r="322" spans="38:47" ht="12.75">
      <c r="AL322" s="9">
        <v>769</v>
      </c>
      <c r="AM322" s="9">
        <f t="shared" si="39"/>
        <v>0.769</v>
      </c>
      <c r="AN322" s="5">
        <f t="shared" si="41"/>
        <v>0.05699285958592513</v>
      </c>
      <c r="AO322" s="5">
        <f t="shared" si="40"/>
        <v>0.005699285958592513</v>
      </c>
      <c r="AP322" s="5">
        <f t="shared" si="42"/>
        <v>0.1644907741596114</v>
      </c>
      <c r="AQ322" s="5">
        <f t="shared" si="43"/>
        <v>0.131</v>
      </c>
      <c r="AR322" s="13">
        <f t="shared" si="44"/>
        <v>1.0366992859585926</v>
      </c>
      <c r="AS322" s="5">
        <f t="shared" si="45"/>
        <v>0.0005</v>
      </c>
      <c r="AT322" s="5">
        <f t="shared" si="46"/>
        <v>0.7695</v>
      </c>
      <c r="AU322" s="62">
        <f t="shared" si="47"/>
        <v>0.004263690577376891</v>
      </c>
    </row>
    <row r="323" spans="38:47" ht="12.75">
      <c r="AL323" s="9">
        <v>770</v>
      </c>
      <c r="AM323" s="9">
        <f t="shared" si="39"/>
        <v>0.77</v>
      </c>
      <c r="AN323" s="5">
        <f t="shared" si="41"/>
        <v>0.0565459530702083</v>
      </c>
      <c r="AO323" s="5">
        <f t="shared" si="40"/>
        <v>0.00565459530702083</v>
      </c>
      <c r="AP323" s="5">
        <f t="shared" si="42"/>
        <v>0.16322380351641444</v>
      </c>
      <c r="AQ323" s="5">
        <f t="shared" si="43"/>
        <v>0.12999999999999998</v>
      </c>
      <c r="AR323" s="13">
        <f t="shared" si="44"/>
        <v>1.0356545953070209</v>
      </c>
      <c r="AS323" s="5">
        <f t="shared" si="45"/>
        <v>0.0005</v>
      </c>
      <c r="AT323" s="5">
        <f t="shared" si="46"/>
        <v>0.7705</v>
      </c>
      <c r="AU323" s="62">
        <f t="shared" si="47"/>
        <v>0.0042692350384658075</v>
      </c>
    </row>
    <row r="324" spans="38:47" ht="12.75">
      <c r="AL324" s="9">
        <v>771</v>
      </c>
      <c r="AM324" s="9">
        <f t="shared" si="39"/>
        <v>0.771</v>
      </c>
      <c r="AN324" s="5">
        <f t="shared" si="41"/>
        <v>0.056099326187336304</v>
      </c>
      <c r="AO324" s="5">
        <f t="shared" si="40"/>
        <v>0.00560993261873363</v>
      </c>
      <c r="AP324" s="5">
        <f t="shared" si="42"/>
        <v>0.1619570971793694</v>
      </c>
      <c r="AQ324" s="5">
        <f t="shared" si="43"/>
        <v>0.12899999999999998</v>
      </c>
      <c r="AR324" s="13">
        <f t="shared" si="44"/>
        <v>1.0346099326187337</v>
      </c>
      <c r="AS324" s="5">
        <f t="shared" si="45"/>
        <v>0.0005</v>
      </c>
      <c r="AT324" s="5">
        <f t="shared" si="46"/>
        <v>0.7715</v>
      </c>
      <c r="AU324" s="62">
        <f t="shared" si="47"/>
        <v>0.004274779499554724</v>
      </c>
    </row>
    <row r="325" spans="38:47" ht="12.75">
      <c r="AL325" s="9">
        <v>772</v>
      </c>
      <c r="AM325" s="9">
        <f t="shared" si="39"/>
        <v>0.772</v>
      </c>
      <c r="AN325" s="5">
        <f t="shared" si="41"/>
        <v>0.05565297649814831</v>
      </c>
      <c r="AO325" s="5">
        <f t="shared" si="40"/>
        <v>0.005565297649814831</v>
      </c>
      <c r="AP325" s="5">
        <f t="shared" si="42"/>
        <v>0.16069065295191057</v>
      </c>
      <c r="AQ325" s="5">
        <f t="shared" si="43"/>
        <v>0.12799999999999997</v>
      </c>
      <c r="AR325" s="13">
        <f t="shared" si="44"/>
        <v>1.0335652976498149</v>
      </c>
      <c r="AS325" s="5">
        <f t="shared" si="45"/>
        <v>0.0005</v>
      </c>
      <c r="AT325" s="5">
        <f t="shared" si="46"/>
        <v>0.7725</v>
      </c>
      <c r="AU325" s="62">
        <f t="shared" si="47"/>
        <v>0.004280323960643641</v>
      </c>
    </row>
    <row r="326" spans="38:47" ht="12.75">
      <c r="AL326" s="9">
        <v>773</v>
      </c>
      <c r="AM326" s="9">
        <f t="shared" si="39"/>
        <v>0.773</v>
      </c>
      <c r="AN326" s="5">
        <f t="shared" si="41"/>
        <v>0.055206901570569226</v>
      </c>
      <c r="AO326" s="5">
        <f t="shared" si="40"/>
        <v>0.005520690157056923</v>
      </c>
      <c r="AP326" s="5">
        <f t="shared" si="42"/>
        <v>0.15942446864142498</v>
      </c>
      <c r="AQ326" s="5">
        <f t="shared" si="43"/>
        <v>0.12699999999999997</v>
      </c>
      <c r="AR326" s="13">
        <f t="shared" si="44"/>
        <v>1.032520690157057</v>
      </c>
      <c r="AS326" s="5">
        <f t="shared" si="45"/>
        <v>0.0005</v>
      </c>
      <c r="AT326" s="5">
        <f t="shared" si="46"/>
        <v>0.7735</v>
      </c>
      <c r="AU326" s="62">
        <f t="shared" si="47"/>
        <v>0.004285868421732558</v>
      </c>
    </row>
    <row r="327" spans="38:47" ht="12.75">
      <c r="AL327" s="9">
        <v>774</v>
      </c>
      <c r="AM327" s="9">
        <f t="shared" si="39"/>
        <v>0.774</v>
      </c>
      <c r="AN327" s="5">
        <f t="shared" si="41"/>
        <v>0.054761098979538056</v>
      </c>
      <c r="AO327" s="5">
        <f t="shared" si="40"/>
        <v>0.005476109897953806</v>
      </c>
      <c r="AP327" s="5">
        <f t="shared" si="42"/>
        <v>0.15815854205921498</v>
      </c>
      <c r="AQ327" s="5">
        <f t="shared" si="43"/>
        <v>0.12599999999999997</v>
      </c>
      <c r="AR327" s="13">
        <f t="shared" si="44"/>
        <v>1.0314761098979537</v>
      </c>
      <c r="AS327" s="5">
        <f t="shared" si="45"/>
        <v>0.0005</v>
      </c>
      <c r="AT327" s="5">
        <f t="shared" si="46"/>
        <v>0.7745</v>
      </c>
      <c r="AU327" s="62">
        <f t="shared" si="47"/>
        <v>0.0042914128828214744</v>
      </c>
    </row>
    <row r="328" spans="38:47" ht="12.75">
      <c r="AL328" s="9">
        <v>775</v>
      </c>
      <c r="AM328" s="9">
        <f t="shared" si="39"/>
        <v>0.775</v>
      </c>
      <c r="AN328" s="5">
        <f t="shared" si="41"/>
        <v>0.054315566306936756</v>
      </c>
      <c r="AO328" s="5">
        <f t="shared" si="40"/>
        <v>0.005431556630693676</v>
      </c>
      <c r="AP328" s="5">
        <f t="shared" si="42"/>
        <v>0.15689287102046118</v>
      </c>
      <c r="AQ328" s="5">
        <f t="shared" si="43"/>
        <v>0.12499999999999999</v>
      </c>
      <c r="AR328" s="13">
        <f t="shared" si="44"/>
        <v>1.0304315566306936</v>
      </c>
      <c r="AS328" s="5">
        <f t="shared" si="45"/>
        <v>0.0005</v>
      </c>
      <c r="AT328" s="5">
        <f t="shared" si="46"/>
        <v>0.7755</v>
      </c>
      <c r="AU328" s="62">
        <f t="shared" si="47"/>
        <v>0.004296957343910391</v>
      </c>
    </row>
    <row r="329" spans="38:47" ht="12.75">
      <c r="AL329" s="9">
        <v>776</v>
      </c>
      <c r="AM329" s="9">
        <f t="shared" si="39"/>
        <v>0.776</v>
      </c>
      <c r="AN329" s="5">
        <f t="shared" si="41"/>
        <v>0.05387030114151952</v>
      </c>
      <c r="AO329" s="5">
        <f t="shared" si="40"/>
        <v>0.005387030114151952</v>
      </c>
      <c r="AP329" s="5">
        <f t="shared" si="42"/>
        <v>0.15562745334418546</v>
      </c>
      <c r="AQ329" s="5">
        <f t="shared" si="43"/>
        <v>0.124</v>
      </c>
      <c r="AR329" s="13">
        <f t="shared" si="44"/>
        <v>1.029387030114152</v>
      </c>
      <c r="AS329" s="5">
        <f t="shared" si="45"/>
        <v>0.0005</v>
      </c>
      <c r="AT329" s="5">
        <f t="shared" si="46"/>
        <v>0.7765</v>
      </c>
      <c r="AU329" s="62">
        <f t="shared" si="47"/>
        <v>0.004302501804999308</v>
      </c>
    </row>
    <row r="330" spans="38:47" ht="12.75">
      <c r="AL330" s="9">
        <v>777</v>
      </c>
      <c r="AM330" s="9">
        <f t="shared" si="39"/>
        <v>0.777</v>
      </c>
      <c r="AN330" s="5">
        <f t="shared" si="41"/>
        <v>0.05342530107884244</v>
      </c>
      <c r="AO330" s="5">
        <f t="shared" si="40"/>
        <v>0.005342530107884244</v>
      </c>
      <c r="AP330" s="5">
        <f t="shared" si="42"/>
        <v>0.15436228685321404</v>
      </c>
      <c r="AQ330" s="5">
        <f t="shared" si="43"/>
        <v>0.12299999999999998</v>
      </c>
      <c r="AR330" s="13">
        <f t="shared" si="44"/>
        <v>1.0283425301078843</v>
      </c>
      <c r="AS330" s="5">
        <f t="shared" si="45"/>
        <v>0.0005</v>
      </c>
      <c r="AT330" s="5">
        <f t="shared" si="46"/>
        <v>0.7775</v>
      </c>
      <c r="AU330" s="62">
        <f t="shared" si="47"/>
        <v>0.004308046266088224</v>
      </c>
    </row>
    <row r="331" spans="38:47" ht="12.75">
      <c r="AL331" s="9">
        <v>778</v>
      </c>
      <c r="AM331" s="9">
        <f t="shared" si="39"/>
        <v>0.778</v>
      </c>
      <c r="AN331" s="5">
        <f t="shared" si="41"/>
        <v>0.052980563721193655</v>
      </c>
      <c r="AO331" s="5">
        <f t="shared" si="40"/>
        <v>0.0052980563721193655</v>
      </c>
      <c r="AP331" s="5">
        <f t="shared" si="42"/>
        <v>0.153097369374141</v>
      </c>
      <c r="AQ331" s="5">
        <f t="shared" si="43"/>
        <v>0.122</v>
      </c>
      <c r="AR331" s="13">
        <f t="shared" si="44"/>
        <v>1.0272980563721195</v>
      </c>
      <c r="AS331" s="5">
        <f t="shared" si="45"/>
        <v>0.0005</v>
      </c>
      <c r="AT331" s="5">
        <f t="shared" si="46"/>
        <v>0.7785</v>
      </c>
      <c r="AU331" s="62">
        <f t="shared" si="47"/>
        <v>0.0043135907271771405</v>
      </c>
    </row>
    <row r="332" spans="38:47" ht="12.75">
      <c r="AL332" s="9">
        <v>779</v>
      </c>
      <c r="AM332" s="9">
        <f t="shared" si="39"/>
        <v>0.779</v>
      </c>
      <c r="AN332" s="5">
        <f t="shared" si="41"/>
        <v>0.0525360866775238</v>
      </c>
      <c r="AO332" s="5">
        <f t="shared" si="40"/>
        <v>0.005253608667752379</v>
      </c>
      <c r="AP332" s="5">
        <f t="shared" si="42"/>
        <v>0.15183269873729158</v>
      </c>
      <c r="AQ332" s="5">
        <f t="shared" si="43"/>
        <v>0.12099999999999998</v>
      </c>
      <c r="AR332" s="13">
        <f t="shared" si="44"/>
        <v>1.0262536086677523</v>
      </c>
      <c r="AS332" s="5">
        <f t="shared" si="45"/>
        <v>0.0005</v>
      </c>
      <c r="AT332" s="5">
        <f t="shared" si="46"/>
        <v>0.7795</v>
      </c>
      <c r="AU332" s="62">
        <f t="shared" si="47"/>
        <v>0.004319135188266057</v>
      </c>
    </row>
    <row r="333" spans="38:47" ht="12.75">
      <c r="AL333" s="9">
        <v>780</v>
      </c>
      <c r="AM333" s="9">
        <f t="shared" si="39"/>
        <v>0.78</v>
      </c>
      <c r="AN333" s="5">
        <f t="shared" si="41"/>
        <v>0.052091867563377</v>
      </c>
      <c r="AO333" s="5">
        <f t="shared" si="40"/>
        <v>0.0052091867563377</v>
      </c>
      <c r="AP333" s="5">
        <f t="shared" si="42"/>
        <v>0.150568272776686</v>
      </c>
      <c r="AQ333" s="5">
        <f t="shared" si="43"/>
        <v>0.11999999999999998</v>
      </c>
      <c r="AR333" s="13">
        <f t="shared" si="44"/>
        <v>1.0252091867563375</v>
      </c>
      <c r="AS333" s="5">
        <f t="shared" si="45"/>
        <v>0.0005</v>
      </c>
      <c r="AT333" s="5">
        <f t="shared" si="46"/>
        <v>0.7805</v>
      </c>
      <c r="AU333" s="62">
        <f t="shared" si="47"/>
        <v>0.004324679649354974</v>
      </c>
    </row>
    <row r="334" spans="38:47" ht="12.75">
      <c r="AL334" s="9">
        <v>781</v>
      </c>
      <c r="AM334" s="9">
        <f t="shared" si="39"/>
        <v>0.781</v>
      </c>
      <c r="AN334" s="5">
        <f t="shared" si="41"/>
        <v>0.05164790400082215</v>
      </c>
      <c r="AO334" s="5">
        <f t="shared" si="40"/>
        <v>0.005164790400082215</v>
      </c>
      <c r="AP334" s="5">
        <f t="shared" si="42"/>
        <v>0.1493040893300032</v>
      </c>
      <c r="AQ334" s="5">
        <f t="shared" si="43"/>
        <v>0.11899999999999998</v>
      </c>
      <c r="AR334" s="13">
        <f t="shared" si="44"/>
        <v>1.0241647904000821</v>
      </c>
      <c r="AS334" s="5">
        <f t="shared" si="45"/>
        <v>0.0005</v>
      </c>
      <c r="AT334" s="5">
        <f t="shared" si="46"/>
        <v>0.7815</v>
      </c>
      <c r="AU334" s="62">
        <f t="shared" si="47"/>
        <v>0.004330224110443891</v>
      </c>
    </row>
    <row r="335" spans="38:47" ht="12.75">
      <c r="AL335" s="9">
        <v>782</v>
      </c>
      <c r="AM335" s="9">
        <f t="shared" si="39"/>
        <v>0.782</v>
      </c>
      <c r="AN335" s="5">
        <f t="shared" si="41"/>
        <v>0.05120419361838464</v>
      </c>
      <c r="AO335" s="5">
        <f t="shared" si="40"/>
        <v>0.005120419361838464</v>
      </c>
      <c r="AP335" s="5">
        <f t="shared" si="42"/>
        <v>0.14804014623854486</v>
      </c>
      <c r="AQ335" s="5">
        <f t="shared" si="43"/>
        <v>0.118</v>
      </c>
      <c r="AR335" s="13">
        <f t="shared" si="44"/>
        <v>1.0231204193618386</v>
      </c>
      <c r="AS335" s="5">
        <f t="shared" si="45"/>
        <v>0.0005</v>
      </c>
      <c r="AT335" s="5">
        <f t="shared" si="46"/>
        <v>0.7825</v>
      </c>
      <c r="AU335" s="62">
        <f t="shared" si="47"/>
        <v>0.0043357685715328075</v>
      </c>
    </row>
    <row r="336" spans="38:47" ht="12.75">
      <c r="AL336" s="9">
        <v>783</v>
      </c>
      <c r="AM336" s="9">
        <f t="shared" si="39"/>
        <v>0.783</v>
      </c>
      <c r="AN336" s="5">
        <f t="shared" si="41"/>
        <v>0.05076073405097845</v>
      </c>
      <c r="AO336" s="5">
        <f t="shared" si="40"/>
        <v>0.005076073405097845</v>
      </c>
      <c r="AP336" s="5">
        <f t="shared" si="42"/>
        <v>0.14677644134719944</v>
      </c>
      <c r="AQ336" s="5">
        <f t="shared" si="43"/>
        <v>0.11699999999999999</v>
      </c>
      <c r="AR336" s="13">
        <f t="shared" si="44"/>
        <v>1.0220760734050978</v>
      </c>
      <c r="AS336" s="5">
        <f t="shared" si="45"/>
        <v>0.0005</v>
      </c>
      <c r="AT336" s="5">
        <f t="shared" si="46"/>
        <v>0.7835</v>
      </c>
      <c r="AU336" s="62">
        <f t="shared" si="47"/>
        <v>0.004341313032621724</v>
      </c>
    </row>
    <row r="337" spans="38:47" ht="12.75">
      <c r="AL337" s="9">
        <v>784</v>
      </c>
      <c r="AM337" s="9">
        <f t="shared" si="39"/>
        <v>0.784</v>
      </c>
      <c r="AN337" s="5">
        <f t="shared" si="41"/>
        <v>0.05031752293983872</v>
      </c>
      <c r="AO337" s="5">
        <f t="shared" si="40"/>
        <v>0.0050317522939838715</v>
      </c>
      <c r="AP337" s="5">
        <f t="shared" si="42"/>
        <v>0.1455129725044066</v>
      </c>
      <c r="AQ337" s="5">
        <f t="shared" si="43"/>
        <v>0.11599999999999999</v>
      </c>
      <c r="AR337" s="13">
        <f t="shared" si="44"/>
        <v>1.0210317522939838</v>
      </c>
      <c r="AS337" s="5">
        <f t="shared" si="45"/>
        <v>0.0005</v>
      </c>
      <c r="AT337" s="5">
        <f t="shared" si="46"/>
        <v>0.7845</v>
      </c>
      <c r="AU337" s="62">
        <f t="shared" si="47"/>
        <v>0.004346857493710641</v>
      </c>
    </row>
    <row r="338" spans="38:47" ht="12.75">
      <c r="AL338" s="9">
        <v>785</v>
      </c>
      <c r="AM338" s="9">
        <f t="shared" si="39"/>
        <v>0.785</v>
      </c>
      <c r="AN338" s="5">
        <f t="shared" si="41"/>
        <v>0.049874557932454495</v>
      </c>
      <c r="AO338" s="5">
        <f t="shared" si="40"/>
        <v>0.004987455793245449</v>
      </c>
      <c r="AP338" s="5">
        <f t="shared" si="42"/>
        <v>0.1442497375621215</v>
      </c>
      <c r="AQ338" s="5">
        <f t="shared" si="43"/>
        <v>0.11499999999999999</v>
      </c>
      <c r="AR338" s="13">
        <f t="shared" si="44"/>
        <v>1.0199874557932453</v>
      </c>
      <c r="AS338" s="5">
        <f t="shared" si="45"/>
        <v>0.0005</v>
      </c>
      <c r="AT338" s="5">
        <f t="shared" si="46"/>
        <v>0.7855</v>
      </c>
      <c r="AU338" s="62">
        <f t="shared" si="47"/>
        <v>0.004352401954799558</v>
      </c>
    </row>
    <row r="339" spans="38:47" ht="12.75">
      <c r="AL339" s="9">
        <v>786</v>
      </c>
      <c r="AM339" s="9">
        <f t="shared" si="39"/>
        <v>0.786</v>
      </c>
      <c r="AN339" s="5">
        <f t="shared" si="41"/>
        <v>0.04943183668250214</v>
      </c>
      <c r="AO339" s="5">
        <f t="shared" si="40"/>
        <v>0.004943183668250214</v>
      </c>
      <c r="AP339" s="5">
        <f t="shared" si="42"/>
        <v>0.14298673437577958</v>
      </c>
      <c r="AQ339" s="5">
        <f t="shared" si="43"/>
        <v>0.11399999999999999</v>
      </c>
      <c r="AR339" s="13">
        <f t="shared" si="44"/>
        <v>1.01894318366825</v>
      </c>
      <c r="AS339" s="5">
        <f t="shared" si="45"/>
        <v>0.0005</v>
      </c>
      <c r="AT339" s="5">
        <f t="shared" si="46"/>
        <v>0.7865</v>
      </c>
      <c r="AU339" s="62">
        <f t="shared" si="47"/>
        <v>0.0043579464158884735</v>
      </c>
    </row>
    <row r="340" spans="38:47" ht="12.75">
      <c r="AL340" s="9">
        <v>787</v>
      </c>
      <c r="AM340" s="9">
        <f t="shared" si="39"/>
        <v>0.787</v>
      </c>
      <c r="AN340" s="5">
        <f t="shared" si="41"/>
        <v>0.048989356849778835</v>
      </c>
      <c r="AO340" s="5">
        <f t="shared" si="40"/>
        <v>0.0048989356849778835</v>
      </c>
      <c r="AP340" s="5">
        <f t="shared" si="42"/>
        <v>0.141723960804261</v>
      </c>
      <c r="AQ340" s="5">
        <f t="shared" si="43"/>
        <v>0.11299999999999999</v>
      </c>
      <c r="AR340" s="13">
        <f t="shared" si="44"/>
        <v>1.017898935684978</v>
      </c>
      <c r="AS340" s="5">
        <f t="shared" si="45"/>
        <v>0.0005</v>
      </c>
      <c r="AT340" s="5">
        <f t="shared" si="46"/>
        <v>0.7875</v>
      </c>
      <c r="AU340" s="62">
        <f t="shared" si="47"/>
        <v>0.00436349087697739</v>
      </c>
    </row>
    <row r="341" spans="38:47" ht="12.75">
      <c r="AL341" s="9">
        <v>788</v>
      </c>
      <c r="AM341" s="9">
        <f t="shared" si="39"/>
        <v>0.788</v>
      </c>
      <c r="AN341" s="5">
        <f t="shared" si="41"/>
        <v>0.04854711610013664</v>
      </c>
      <c r="AO341" s="5">
        <f t="shared" si="40"/>
        <v>0.004854711610013664</v>
      </c>
      <c r="AP341" s="5">
        <f t="shared" si="42"/>
        <v>0.14046141470985576</v>
      </c>
      <c r="AQ341" s="5">
        <f t="shared" si="43"/>
        <v>0.11199999999999997</v>
      </c>
      <c r="AR341" s="13">
        <f t="shared" si="44"/>
        <v>1.0168547116100135</v>
      </c>
      <c r="AS341" s="5">
        <f t="shared" si="45"/>
        <v>0.0005</v>
      </c>
      <c r="AT341" s="5">
        <f t="shared" si="46"/>
        <v>0.7885</v>
      </c>
      <c r="AU341" s="62">
        <f t="shared" si="47"/>
        <v>0.004369035338066307</v>
      </c>
    </row>
    <row r="342" spans="38:47" ht="12.75">
      <c r="AL342" s="9">
        <v>789</v>
      </c>
      <c r="AM342" s="9">
        <f t="shared" si="39"/>
        <v>0.789</v>
      </c>
      <c r="AN342" s="5">
        <f t="shared" si="41"/>
        <v>0.04810511210541686</v>
      </c>
      <c r="AO342" s="5">
        <f t="shared" si="40"/>
        <v>0.0048105112105416865</v>
      </c>
      <c r="AP342" s="5">
        <f t="shared" si="42"/>
        <v>0.13919909395822871</v>
      </c>
      <c r="AQ342" s="5">
        <f t="shared" si="43"/>
        <v>0.11099999999999999</v>
      </c>
      <c r="AR342" s="13">
        <f t="shared" si="44"/>
        <v>1.0158105112105418</v>
      </c>
      <c r="AS342" s="5">
        <f t="shared" si="45"/>
        <v>0.0005</v>
      </c>
      <c r="AT342" s="5">
        <f t="shared" si="46"/>
        <v>0.7895</v>
      </c>
      <c r="AU342" s="62">
        <f t="shared" si="47"/>
        <v>0.004374579799155224</v>
      </c>
    </row>
    <row r="343" spans="38:47" ht="12.75">
      <c r="AL343" s="9">
        <v>790</v>
      </c>
      <c r="AM343" s="9">
        <f t="shared" si="39"/>
        <v>0.79</v>
      </c>
      <c r="AN343" s="5">
        <f t="shared" si="41"/>
        <v>0.04766334254338471</v>
      </c>
      <c r="AO343" s="5">
        <f t="shared" si="40"/>
        <v>0.004766334254338471</v>
      </c>
      <c r="AP343" s="5">
        <f t="shared" si="42"/>
        <v>0.13793699641838456</v>
      </c>
      <c r="AQ343" s="5">
        <f t="shared" si="43"/>
        <v>0.10999999999999999</v>
      </c>
      <c r="AR343" s="13">
        <f t="shared" si="44"/>
        <v>1.0147663342543385</v>
      </c>
      <c r="AS343" s="5">
        <f t="shared" si="45"/>
        <v>0.0005</v>
      </c>
      <c r="AT343" s="5">
        <f t="shared" si="46"/>
        <v>0.7905</v>
      </c>
      <c r="AU343" s="62">
        <f t="shared" si="47"/>
        <v>0.0043801242602441405</v>
      </c>
    </row>
    <row r="344" spans="38:47" ht="12.75">
      <c r="AL344" s="9">
        <v>791</v>
      </c>
      <c r="AM344" s="9">
        <f t="shared" si="39"/>
        <v>0.791</v>
      </c>
      <c r="AN344" s="5">
        <f t="shared" si="41"/>
        <v>0.04722180509766443</v>
      </c>
      <c r="AO344" s="5">
        <f t="shared" si="40"/>
        <v>0.004722180509766443</v>
      </c>
      <c r="AP344" s="5">
        <f t="shared" si="42"/>
        <v>0.1366751199626332</v>
      </c>
      <c r="AQ344" s="5">
        <f t="shared" si="43"/>
        <v>0.10899999999999997</v>
      </c>
      <c r="AR344" s="13">
        <f t="shared" si="44"/>
        <v>1.0137221805097665</v>
      </c>
      <c r="AS344" s="5">
        <f t="shared" si="45"/>
        <v>0.0005</v>
      </c>
      <c r="AT344" s="5">
        <f t="shared" si="46"/>
        <v>0.7915</v>
      </c>
      <c r="AU344" s="62">
        <f t="shared" si="47"/>
        <v>0.004385668721333057</v>
      </c>
    </row>
    <row r="345" spans="38:47" ht="12.75">
      <c r="AL345" s="9">
        <v>792</v>
      </c>
      <c r="AM345" s="9">
        <f t="shared" si="39"/>
        <v>0.792</v>
      </c>
      <c r="AN345" s="5">
        <f t="shared" si="41"/>
        <v>0.04678049745767473</v>
      </c>
      <c r="AO345" s="5">
        <f t="shared" si="40"/>
        <v>0.004678049745767473</v>
      </c>
      <c r="AP345" s="5">
        <f t="shared" si="42"/>
        <v>0.1354134624665555</v>
      </c>
      <c r="AQ345" s="5">
        <f t="shared" si="43"/>
        <v>0.10799999999999997</v>
      </c>
      <c r="AR345" s="13">
        <f t="shared" si="44"/>
        <v>1.0126780497457675</v>
      </c>
      <c r="AS345" s="5">
        <f t="shared" si="45"/>
        <v>0.0005</v>
      </c>
      <c r="AT345" s="5">
        <f t="shared" si="46"/>
        <v>0.7925</v>
      </c>
      <c r="AU345" s="62">
        <f t="shared" si="47"/>
        <v>0.004391213182421974</v>
      </c>
    </row>
    <row r="346" spans="38:47" ht="12.75">
      <c r="AL346" s="9">
        <v>793</v>
      </c>
      <c r="AM346" s="9">
        <f t="shared" si="39"/>
        <v>0.793</v>
      </c>
      <c r="AN346" s="5">
        <f t="shared" si="41"/>
        <v>0.046339417318564495</v>
      </c>
      <c r="AO346" s="5">
        <f t="shared" si="40"/>
        <v>0.0046339417318564495</v>
      </c>
      <c r="AP346" s="5">
        <f t="shared" si="42"/>
        <v>0.13415202180896835</v>
      </c>
      <c r="AQ346" s="5">
        <f t="shared" si="43"/>
        <v>0.10699999999999997</v>
      </c>
      <c r="AR346" s="13">
        <f t="shared" si="44"/>
        <v>1.0116339417318565</v>
      </c>
      <c r="AS346" s="5">
        <f t="shared" si="45"/>
        <v>0.0005</v>
      </c>
      <c r="AT346" s="5">
        <f t="shared" si="46"/>
        <v>0.7935</v>
      </c>
      <c r="AU346" s="62">
        <f t="shared" si="47"/>
        <v>0.004396757643510891</v>
      </c>
    </row>
    <row r="347" spans="38:47" ht="12.75">
      <c r="AL347" s="9">
        <v>794</v>
      </c>
      <c r="AM347" s="9">
        <f t="shared" si="39"/>
        <v>0.794</v>
      </c>
      <c r="AN347" s="5">
        <f t="shared" si="41"/>
        <v>0.04589856238114894</v>
      </c>
      <c r="AO347" s="5">
        <f t="shared" si="40"/>
        <v>0.004589856238114894</v>
      </c>
      <c r="AP347" s="5">
        <f t="shared" si="42"/>
        <v>0.13289079587189076</v>
      </c>
      <c r="AQ347" s="5">
        <f t="shared" si="43"/>
        <v>0.10599999999999998</v>
      </c>
      <c r="AR347" s="13">
        <f t="shared" si="44"/>
        <v>1.010589856238115</v>
      </c>
      <c r="AS347" s="5">
        <f t="shared" si="45"/>
        <v>0.0005</v>
      </c>
      <c r="AT347" s="5">
        <f t="shared" si="46"/>
        <v>0.7945</v>
      </c>
      <c r="AU347" s="62">
        <f t="shared" si="47"/>
        <v>0.004402302104599807</v>
      </c>
    </row>
    <row r="348" spans="38:47" ht="12.75">
      <c r="AL348" s="9">
        <v>795</v>
      </c>
      <c r="AM348" s="9">
        <f t="shared" si="39"/>
        <v>0.795</v>
      </c>
      <c r="AN348" s="5">
        <f t="shared" si="41"/>
        <v>0.04545793035184604</v>
      </c>
      <c r="AO348" s="5">
        <f t="shared" si="40"/>
        <v>0.004545793035184604</v>
      </c>
      <c r="AP348" s="5">
        <f t="shared" si="42"/>
        <v>0.13162978254050955</v>
      </c>
      <c r="AQ348" s="5">
        <f t="shared" si="43"/>
        <v>0.10499999999999998</v>
      </c>
      <c r="AR348" s="13">
        <f t="shared" si="44"/>
        <v>1.0095457930351845</v>
      </c>
      <c r="AS348" s="5">
        <f t="shared" si="45"/>
        <v>0.0005</v>
      </c>
      <c r="AT348" s="5">
        <f t="shared" si="46"/>
        <v>0.7955</v>
      </c>
      <c r="AU348" s="62">
        <f t="shared" si="47"/>
        <v>0.004407846565688723</v>
      </c>
    </row>
    <row r="349" spans="38:47" ht="12.75">
      <c r="AL349" s="9">
        <v>796</v>
      </c>
      <c r="AM349" s="9">
        <f t="shared" si="39"/>
        <v>0.796</v>
      </c>
      <c r="AN349" s="5">
        <f t="shared" si="41"/>
        <v>0.045017518942613334</v>
      </c>
      <c r="AO349" s="5">
        <f t="shared" si="40"/>
        <v>0.004501751894261333</v>
      </c>
      <c r="AP349" s="5">
        <f t="shared" si="42"/>
        <v>0.1303689797031455</v>
      </c>
      <c r="AQ349" s="5">
        <f t="shared" si="43"/>
        <v>0.10400000000000001</v>
      </c>
      <c r="AR349" s="13">
        <f t="shared" si="44"/>
        <v>1.0085017518942614</v>
      </c>
      <c r="AS349" s="5">
        <f t="shared" si="45"/>
        <v>0.0005</v>
      </c>
      <c r="AT349" s="5">
        <f t="shared" si="46"/>
        <v>0.7965</v>
      </c>
      <c r="AU349" s="62">
        <f t="shared" si="47"/>
        <v>0.00441339102677764</v>
      </c>
    </row>
    <row r="350" spans="38:47" ht="12.75">
      <c r="AL350" s="9">
        <v>797</v>
      </c>
      <c r="AM350" s="9">
        <f t="shared" si="39"/>
        <v>0.797</v>
      </c>
      <c r="AN350" s="5">
        <f t="shared" si="41"/>
        <v>0.04457732587088498</v>
      </c>
      <c r="AO350" s="5">
        <f t="shared" si="40"/>
        <v>0.004457732587088498</v>
      </c>
      <c r="AP350" s="5">
        <f t="shared" si="42"/>
        <v>0.12910838525121918</v>
      </c>
      <c r="AQ350" s="5">
        <f t="shared" si="43"/>
        <v>0.10299999999999997</v>
      </c>
      <c r="AR350" s="13">
        <f t="shared" si="44"/>
        <v>1.0074577325870884</v>
      </c>
      <c r="AS350" s="5">
        <f t="shared" si="45"/>
        <v>0.0005</v>
      </c>
      <c r="AT350" s="5">
        <f t="shared" si="46"/>
        <v>0.7975</v>
      </c>
      <c r="AU350" s="62">
        <f t="shared" si="47"/>
        <v>0.004418935487866557</v>
      </c>
    </row>
    <row r="351" spans="38:47" ht="12.75">
      <c r="AL351" s="9">
        <v>798</v>
      </c>
      <c r="AM351" s="9">
        <f t="shared" si="39"/>
        <v>0.798</v>
      </c>
      <c r="AN351" s="5">
        <f t="shared" si="41"/>
        <v>0.04413734885950927</v>
      </c>
      <c r="AO351" s="5">
        <f t="shared" si="40"/>
        <v>0.004413734885950927</v>
      </c>
      <c r="AP351" s="5">
        <f t="shared" si="42"/>
        <v>0.12784799707921754</v>
      </c>
      <c r="AQ351" s="5">
        <f t="shared" si="43"/>
        <v>0.10199999999999997</v>
      </c>
      <c r="AR351" s="13">
        <f t="shared" si="44"/>
        <v>1.0064137348859508</v>
      </c>
      <c r="AS351" s="5">
        <f t="shared" si="45"/>
        <v>0.0005</v>
      </c>
      <c r="AT351" s="5">
        <f t="shared" si="46"/>
        <v>0.7985</v>
      </c>
      <c r="AU351" s="62">
        <f t="shared" si="47"/>
        <v>0.0044244799489554735</v>
      </c>
    </row>
    <row r="352" spans="38:47" ht="12.75">
      <c r="AL352" s="9">
        <v>799</v>
      </c>
      <c r="AM352" s="9">
        <f t="shared" si="39"/>
        <v>0.799</v>
      </c>
      <c r="AN352" s="5">
        <f t="shared" si="41"/>
        <v>0.04369758563668629</v>
      </c>
      <c r="AO352" s="5">
        <f t="shared" si="40"/>
        <v>0.004369758563668629</v>
      </c>
      <c r="AP352" s="5">
        <f t="shared" si="42"/>
        <v>0.1265878130846601</v>
      </c>
      <c r="AQ352" s="5">
        <f t="shared" si="43"/>
        <v>0.10099999999999998</v>
      </c>
      <c r="AR352" s="13">
        <f t="shared" si="44"/>
        <v>1.0053697585636687</v>
      </c>
      <c r="AS352" s="5">
        <f t="shared" si="45"/>
        <v>0.0005</v>
      </c>
      <c r="AT352" s="5">
        <f t="shared" si="46"/>
        <v>0.7995</v>
      </c>
      <c r="AU352" s="62">
        <f t="shared" si="47"/>
        <v>0.00443002441004439</v>
      </c>
    </row>
    <row r="353" spans="38:47" ht="12.75">
      <c r="AL353" s="9">
        <v>800</v>
      </c>
      <c r="AM353" s="9">
        <f t="shared" si="39"/>
        <v>0.8</v>
      </c>
      <c r="AN353" s="5">
        <f t="shared" si="41"/>
        <v>0.04325803393590605</v>
      </c>
      <c r="AO353" s="5">
        <f t="shared" si="40"/>
        <v>0.004325803393590605</v>
      </c>
      <c r="AP353" s="5">
        <f t="shared" si="42"/>
        <v>0.12532783116806534</v>
      </c>
      <c r="AQ353" s="5">
        <f t="shared" si="43"/>
        <v>0.09999999999999996</v>
      </c>
      <c r="AR353" s="13">
        <f t="shared" si="44"/>
        <v>1.0043258033935905</v>
      </c>
      <c r="AS353" s="5">
        <f t="shared" si="45"/>
        <v>0.0005</v>
      </c>
      <c r="AT353" s="5">
        <f t="shared" si="46"/>
        <v>0.8005</v>
      </c>
      <c r="AU353" s="62">
        <f t="shared" si="47"/>
        <v>0.004435568871133307</v>
      </c>
    </row>
    <row r="354" spans="38:47" ht="12.75">
      <c r="AL354" s="9">
        <v>801</v>
      </c>
      <c r="AM354" s="9">
        <f t="shared" si="39"/>
        <v>0.801</v>
      </c>
      <c r="AN354" s="5">
        <f t="shared" si="41"/>
        <v>0.04281869149588684</v>
      </c>
      <c r="AO354" s="5">
        <f t="shared" si="40"/>
        <v>0.004281869149588684</v>
      </c>
      <c r="AP354" s="5">
        <f t="shared" si="42"/>
        <v>0.12406804923291764</v>
      </c>
      <c r="AQ354" s="5">
        <f t="shared" si="43"/>
        <v>0.09899999999999998</v>
      </c>
      <c r="AR354" s="13">
        <f t="shared" si="44"/>
        <v>1.0032818691495886</v>
      </c>
      <c r="AS354" s="5">
        <f t="shared" si="45"/>
        <v>0.0005</v>
      </c>
      <c r="AT354" s="5">
        <f t="shared" si="46"/>
        <v>0.8015</v>
      </c>
      <c r="AU354" s="62">
        <f t="shared" si="47"/>
        <v>0.004441113332222224</v>
      </c>
    </row>
    <row r="355" spans="38:47" ht="12.75">
      <c r="AL355" s="9">
        <v>802</v>
      </c>
      <c r="AM355" s="9">
        <f t="shared" si="39"/>
        <v>0.802</v>
      </c>
      <c r="AN355" s="5">
        <f t="shared" si="41"/>
        <v>0.04237955606051392</v>
      </c>
      <c r="AO355" s="5">
        <f t="shared" si="40"/>
        <v>0.004237955606051392</v>
      </c>
      <c r="AP355" s="5">
        <f t="shared" si="42"/>
        <v>0.12280846518563371</v>
      </c>
      <c r="AQ355" s="5">
        <f t="shared" si="43"/>
        <v>0.09799999999999998</v>
      </c>
      <c r="AR355" s="13">
        <f t="shared" si="44"/>
        <v>1.0022379556060512</v>
      </c>
      <c r="AS355" s="5">
        <f t="shared" si="45"/>
        <v>0.0005</v>
      </c>
      <c r="AT355" s="5">
        <f t="shared" si="46"/>
        <v>0.8025</v>
      </c>
      <c r="AU355" s="62">
        <f t="shared" si="47"/>
        <v>0.00444665779331114</v>
      </c>
    </row>
    <row r="356" spans="38:47" ht="12.75">
      <c r="AL356" s="9">
        <v>803</v>
      </c>
      <c r="AM356" s="9">
        <f t="shared" si="39"/>
        <v>0.803</v>
      </c>
      <c r="AN356" s="5">
        <f t="shared" si="41"/>
        <v>0.041940625378778525</v>
      </c>
      <c r="AO356" s="5">
        <f t="shared" si="40"/>
        <v>0.004194062537877853</v>
      </c>
      <c r="AP356" s="5">
        <f t="shared" si="42"/>
        <v>0.12154907693552967</v>
      </c>
      <c r="AQ356" s="5">
        <f t="shared" si="43"/>
        <v>0.09699999999999996</v>
      </c>
      <c r="AR356" s="13">
        <f t="shared" si="44"/>
        <v>1.001194062537878</v>
      </c>
      <c r="AS356" s="5">
        <f t="shared" si="45"/>
        <v>0.0005</v>
      </c>
      <c r="AT356" s="5">
        <f t="shared" si="46"/>
        <v>0.8035</v>
      </c>
      <c r="AU356" s="62">
        <f t="shared" si="47"/>
        <v>0.004452202254400057</v>
      </c>
    </row>
    <row r="357" spans="38:47" ht="12.75">
      <c r="AL357" s="9">
        <v>804</v>
      </c>
      <c r="AM357" s="9">
        <f t="shared" si="39"/>
        <v>0.804</v>
      </c>
      <c r="AN357" s="5">
        <f t="shared" si="41"/>
        <v>0.041501897204717135</v>
      </c>
      <c r="AO357" s="5">
        <f t="shared" si="40"/>
        <v>0.004150189720471714</v>
      </c>
      <c r="AP357" s="5">
        <f t="shared" si="42"/>
        <v>0.12028988239478801</v>
      </c>
      <c r="AQ357" s="5">
        <f t="shared" si="43"/>
        <v>0.09599999999999996</v>
      </c>
      <c r="AR357" s="13">
        <f t="shared" si="44"/>
        <v>1.0001501897204716</v>
      </c>
      <c r="AS357" s="5">
        <f t="shared" si="45"/>
        <v>0.0005</v>
      </c>
      <c r="AT357" s="5">
        <f t="shared" si="46"/>
        <v>0.8045</v>
      </c>
      <c r="AU357" s="62">
        <f t="shared" si="47"/>
        <v>0.004457746715488973</v>
      </c>
    </row>
    <row r="358" spans="38:47" ht="12.75">
      <c r="AL358" s="9">
        <v>805</v>
      </c>
      <c r="AM358" s="9">
        <f t="shared" si="39"/>
        <v>0.805</v>
      </c>
      <c r="AN358" s="5">
        <f t="shared" si="41"/>
        <v>0.04106336929735108</v>
      </c>
      <c r="AO358" s="5">
        <f t="shared" si="40"/>
        <v>0.004106336929735108</v>
      </c>
      <c r="AP358" s="5">
        <f t="shared" si="42"/>
        <v>0.11903087947842463</v>
      </c>
      <c r="AQ358" s="5">
        <f t="shared" si="43"/>
        <v>0.09499999999999996</v>
      </c>
      <c r="AR358" s="13">
        <f t="shared" si="44"/>
        <v>0.999106336929735</v>
      </c>
      <c r="AS358" s="5">
        <f t="shared" si="45"/>
        <v>0.0005</v>
      </c>
      <c r="AT358" s="5">
        <f t="shared" si="46"/>
        <v>0.8055</v>
      </c>
      <c r="AU358" s="62">
        <f t="shared" si="47"/>
        <v>0.00446329117657789</v>
      </c>
    </row>
    <row r="359" spans="38:47" ht="12.75">
      <c r="AL359" s="9">
        <v>806</v>
      </c>
      <c r="AM359" s="9">
        <f t="shared" si="39"/>
        <v>0.806</v>
      </c>
      <c r="AN359" s="5">
        <f t="shared" si="41"/>
        <v>0.040625039420626376</v>
      </c>
      <c r="AO359" s="5">
        <f t="shared" si="40"/>
        <v>0.004062503942062637</v>
      </c>
      <c r="AP359" s="5">
        <f t="shared" si="42"/>
        <v>0.11777206610425608</v>
      </c>
      <c r="AQ359" s="5">
        <f t="shared" si="43"/>
        <v>0.09399999999999996</v>
      </c>
      <c r="AR359" s="13">
        <f t="shared" si="44"/>
        <v>0.9980625039420626</v>
      </c>
      <c r="AS359" s="5">
        <f t="shared" si="45"/>
        <v>0.0005</v>
      </c>
      <c r="AT359" s="5">
        <f t="shared" si="46"/>
        <v>0.8065</v>
      </c>
      <c r="AU359" s="62">
        <f t="shared" si="47"/>
        <v>0.0044688356376668065</v>
      </c>
    </row>
    <row r="360" spans="38:47" ht="12.75">
      <c r="AL360" s="9">
        <v>807</v>
      </c>
      <c r="AM360" s="9">
        <f t="shared" si="39"/>
        <v>0.807</v>
      </c>
      <c r="AN360" s="5">
        <f t="shared" si="41"/>
        <v>0.04018690534335398</v>
      </c>
      <c r="AO360" s="5">
        <f t="shared" si="40"/>
        <v>0.004018690534335398</v>
      </c>
      <c r="AP360" s="5">
        <f t="shared" si="42"/>
        <v>0.11651344019286705</v>
      </c>
      <c r="AQ360" s="5">
        <f t="shared" si="43"/>
        <v>0.09299999999999997</v>
      </c>
      <c r="AR360" s="13">
        <f t="shared" si="44"/>
        <v>0.9970186905343354</v>
      </c>
      <c r="AS360" s="5">
        <f t="shared" si="45"/>
        <v>0.0005</v>
      </c>
      <c r="AT360" s="5">
        <f t="shared" si="46"/>
        <v>0.8075</v>
      </c>
      <c r="AU360" s="62">
        <f t="shared" si="47"/>
        <v>0.004474380098755723</v>
      </c>
    </row>
    <row r="361" spans="38:47" ht="12.75">
      <c r="AL361" s="9">
        <v>808</v>
      </c>
      <c r="AM361" s="9">
        <f t="shared" si="39"/>
        <v>0.808</v>
      </c>
      <c r="AN361" s="5">
        <f t="shared" si="41"/>
        <v>0.03974896483915012</v>
      </c>
      <c r="AO361" s="5">
        <f t="shared" si="40"/>
        <v>0.0039748964839150126</v>
      </c>
      <c r="AP361" s="5">
        <f t="shared" si="42"/>
        <v>0.11525499966757756</v>
      </c>
      <c r="AQ361" s="5">
        <f t="shared" si="43"/>
        <v>0.09199999999999997</v>
      </c>
      <c r="AR361" s="13">
        <f t="shared" si="44"/>
        <v>0.995974896483915</v>
      </c>
      <c r="AS361" s="5">
        <f t="shared" si="45"/>
        <v>0.0005</v>
      </c>
      <c r="AT361" s="5">
        <f t="shared" si="46"/>
        <v>0.8085</v>
      </c>
      <c r="AU361" s="62">
        <f t="shared" si="47"/>
        <v>0.00447992455984464</v>
      </c>
    </row>
    <row r="362" spans="38:47" ht="12.75">
      <c r="AL362" s="9">
        <v>809</v>
      </c>
      <c r="AM362" s="9">
        <f t="shared" si="39"/>
        <v>0.809</v>
      </c>
      <c r="AN362" s="5">
        <f t="shared" si="41"/>
        <v>0.039311215686377125</v>
      </c>
      <c r="AO362" s="5">
        <f t="shared" si="40"/>
        <v>0.0039311215686377125</v>
      </c>
      <c r="AP362" s="5">
        <f t="shared" si="42"/>
        <v>0.11399674245441078</v>
      </c>
      <c r="AQ362" s="5">
        <f t="shared" si="43"/>
        <v>0.09099999999999996</v>
      </c>
      <c r="AR362" s="13">
        <f t="shared" si="44"/>
        <v>0.9949311215686377</v>
      </c>
      <c r="AS362" s="5">
        <f t="shared" si="45"/>
        <v>0.0005</v>
      </c>
      <c r="AT362" s="5">
        <f t="shared" si="46"/>
        <v>0.8095</v>
      </c>
      <c r="AU362" s="62">
        <f t="shared" si="47"/>
        <v>0.004485469020933557</v>
      </c>
    </row>
    <row r="363" spans="38:47" ht="12.75">
      <c r="AL363" s="9">
        <v>810</v>
      </c>
      <c r="AM363" s="9">
        <f t="shared" si="39"/>
        <v>0.81</v>
      </c>
      <c r="AN363" s="5">
        <f t="shared" si="41"/>
        <v>0.0388736556680844</v>
      </c>
      <c r="AO363" s="5">
        <f t="shared" si="40"/>
        <v>0.00388736556680844</v>
      </c>
      <c r="AP363" s="5">
        <f t="shared" si="42"/>
        <v>0.11273866648206068</v>
      </c>
      <c r="AQ363" s="5">
        <f t="shared" si="43"/>
        <v>0.08999999999999997</v>
      </c>
      <c r="AR363" s="13">
        <f t="shared" si="44"/>
        <v>0.9938873655668085</v>
      </c>
      <c r="AS363" s="5">
        <f t="shared" si="45"/>
        <v>0.0005</v>
      </c>
      <c r="AT363" s="5">
        <f t="shared" si="46"/>
        <v>0.8105</v>
      </c>
      <c r="AU363" s="62">
        <f t="shared" si="47"/>
        <v>0.0044910134820224734</v>
      </c>
    </row>
    <row r="364" spans="38:47" ht="12.75">
      <c r="AL364" s="9">
        <v>811</v>
      </c>
      <c r="AM364" s="9">
        <f t="shared" si="39"/>
        <v>0.811</v>
      </c>
      <c r="AN364" s="5">
        <f t="shared" si="41"/>
        <v>0.03843628257194966</v>
      </c>
      <c r="AO364" s="5">
        <f t="shared" si="40"/>
        <v>0.0038436282571949663</v>
      </c>
      <c r="AP364" s="5">
        <f t="shared" si="42"/>
        <v>0.11148076968185965</v>
      </c>
      <c r="AQ364" s="5">
        <f t="shared" si="43"/>
        <v>0.08899999999999997</v>
      </c>
      <c r="AR364" s="13">
        <f t="shared" si="44"/>
        <v>0.992843628257195</v>
      </c>
      <c r="AS364" s="5">
        <f t="shared" si="45"/>
        <v>0.0005</v>
      </c>
      <c r="AT364" s="5">
        <f t="shared" si="46"/>
        <v>0.8115</v>
      </c>
      <c r="AU364" s="62">
        <f t="shared" si="47"/>
        <v>0.00449655794311139</v>
      </c>
    </row>
    <row r="365" spans="38:47" ht="12.75">
      <c r="AL365" s="9">
        <v>812</v>
      </c>
      <c r="AM365" s="9">
        <f t="shared" si="39"/>
        <v>0.812</v>
      </c>
      <c r="AN365" s="5">
        <f t="shared" si="41"/>
        <v>0.03799909419022056</v>
      </c>
      <c r="AO365" s="5">
        <f t="shared" si="40"/>
        <v>0.003799909419022056</v>
      </c>
      <c r="AP365" s="5">
        <f t="shared" si="42"/>
        <v>0.11022304998774658</v>
      </c>
      <c r="AQ365" s="5">
        <f t="shared" si="43"/>
        <v>0.08799999999999997</v>
      </c>
      <c r="AR365" s="13">
        <f t="shared" si="44"/>
        <v>0.9917999094190221</v>
      </c>
      <c r="AS365" s="5">
        <f t="shared" si="45"/>
        <v>0.0005</v>
      </c>
      <c r="AT365" s="5">
        <f t="shared" si="46"/>
        <v>0.8125</v>
      </c>
      <c r="AU365" s="62">
        <f t="shared" si="47"/>
        <v>0.004502102404200307</v>
      </c>
    </row>
    <row r="366" spans="38:47" ht="12.75">
      <c r="AL366" s="9">
        <v>813</v>
      </c>
      <c r="AM366" s="9">
        <f t="shared" si="39"/>
        <v>0.8130000000000001</v>
      </c>
      <c r="AN366" s="5">
        <f t="shared" si="41"/>
        <v>0.03756208831965642</v>
      </c>
      <c r="AO366" s="5">
        <f t="shared" si="40"/>
        <v>0.003756208831965642</v>
      </c>
      <c r="AP366" s="5">
        <f t="shared" si="42"/>
        <v>0.10896550533623481</v>
      </c>
      <c r="AQ366" s="5">
        <f t="shared" si="43"/>
        <v>0.08699999999999997</v>
      </c>
      <c r="AR366" s="13">
        <f t="shared" si="44"/>
        <v>0.9907562088319657</v>
      </c>
      <c r="AS366" s="5">
        <f t="shared" si="45"/>
        <v>0.0005</v>
      </c>
      <c r="AT366" s="5">
        <f t="shared" si="46"/>
        <v>0.8135</v>
      </c>
      <c r="AU366" s="62">
        <f t="shared" si="47"/>
        <v>0.004507646865289223</v>
      </c>
    </row>
    <row r="367" spans="38:47" ht="12.75">
      <c r="AL367" s="9">
        <v>814</v>
      </c>
      <c r="AM367" s="9">
        <f t="shared" si="39"/>
        <v>0.8140000000000001</v>
      </c>
      <c r="AN367" s="5">
        <f t="shared" si="41"/>
        <v>0.037125262761470365</v>
      </c>
      <c r="AO367" s="5">
        <f t="shared" si="40"/>
        <v>0.0037125262761470365</v>
      </c>
      <c r="AP367" s="5">
        <f t="shared" si="42"/>
        <v>0.10770813366638021</v>
      </c>
      <c r="AQ367" s="5">
        <f t="shared" si="43"/>
        <v>0.08599999999999997</v>
      </c>
      <c r="AR367" s="13">
        <f t="shared" si="44"/>
        <v>0.989712526276147</v>
      </c>
      <c r="AS367" s="5">
        <f t="shared" si="45"/>
        <v>0.0005</v>
      </c>
      <c r="AT367" s="5">
        <f t="shared" si="46"/>
        <v>0.8145</v>
      </c>
      <c r="AU367" s="62">
        <f t="shared" si="47"/>
        <v>0.0045131913263781395</v>
      </c>
    </row>
    <row r="368" spans="38:47" ht="12.75">
      <c r="AL368" s="9">
        <v>815</v>
      </c>
      <c r="AM368" s="9">
        <f t="shared" si="39"/>
        <v>0.8150000000000001</v>
      </c>
      <c r="AN368" s="5">
        <f t="shared" si="41"/>
        <v>0.036688615321271635</v>
      </c>
      <c r="AO368" s="5">
        <f t="shared" si="40"/>
        <v>0.0036688615321271633</v>
      </c>
      <c r="AP368" s="5">
        <f t="shared" si="42"/>
        <v>0.10645093291974952</v>
      </c>
      <c r="AQ368" s="5">
        <f t="shared" si="43"/>
        <v>0.08499999999999998</v>
      </c>
      <c r="AR368" s="13">
        <f t="shared" si="44"/>
        <v>0.9886688615321271</v>
      </c>
      <c r="AS368" s="5">
        <f t="shared" si="45"/>
        <v>0.0005</v>
      </c>
      <c r="AT368" s="5">
        <f t="shared" si="46"/>
        <v>0.8155</v>
      </c>
      <c r="AU368" s="62">
        <f t="shared" si="47"/>
        <v>0.004518735787467056</v>
      </c>
    </row>
    <row r="369" spans="38:47" ht="12.75">
      <c r="AL369" s="9">
        <v>816</v>
      </c>
      <c r="AM369" s="9">
        <f t="shared" si="39"/>
        <v>0.8160000000000001</v>
      </c>
      <c r="AN369" s="5">
        <f t="shared" si="41"/>
        <v>0.03625214380900813</v>
      </c>
      <c r="AO369" s="5">
        <f t="shared" si="40"/>
        <v>0.0036252143809008134</v>
      </c>
      <c r="AP369" s="5">
        <f t="shared" si="42"/>
        <v>0.10519390104038844</v>
      </c>
      <c r="AQ369" s="5">
        <f t="shared" si="43"/>
        <v>0.08399999999999996</v>
      </c>
      <c r="AR369" s="13">
        <f t="shared" si="44"/>
        <v>0.9876252143809008</v>
      </c>
      <c r="AS369" s="5">
        <f t="shared" si="45"/>
        <v>0.0005</v>
      </c>
      <c r="AT369" s="5">
        <f t="shared" si="46"/>
        <v>0.8165</v>
      </c>
      <c r="AU369" s="62">
        <f t="shared" si="47"/>
        <v>0.004524280248555973</v>
      </c>
    </row>
    <row r="370" spans="38:47" ht="12.75">
      <c r="AL370" s="9">
        <v>817</v>
      </c>
      <c r="AM370" s="9">
        <f t="shared" si="39"/>
        <v>0.8170000000000001</v>
      </c>
      <c r="AN370" s="5">
        <f t="shared" si="41"/>
        <v>0.03581584603890933</v>
      </c>
      <c r="AO370" s="5">
        <f t="shared" si="40"/>
        <v>0.0035815846038909334</v>
      </c>
      <c r="AP370" s="5">
        <f t="shared" si="42"/>
        <v>0.10393703597479036</v>
      </c>
      <c r="AQ370" s="5">
        <f t="shared" si="43"/>
        <v>0.08299999999999996</v>
      </c>
      <c r="AR370" s="13">
        <f t="shared" si="44"/>
        <v>0.9865815846038909</v>
      </c>
      <c r="AS370" s="5">
        <f t="shared" si="45"/>
        <v>0.0005</v>
      </c>
      <c r="AT370" s="5">
        <f t="shared" si="46"/>
        <v>0.8175</v>
      </c>
      <c r="AU370" s="62">
        <f t="shared" si="47"/>
        <v>0.00452982470964489</v>
      </c>
    </row>
    <row r="371" spans="38:47" ht="12.75">
      <c r="AL371" s="9">
        <v>818</v>
      </c>
      <c r="AM371" s="9">
        <f t="shared" si="39"/>
        <v>0.8180000000000001</v>
      </c>
      <c r="AN371" s="5">
        <f t="shared" si="41"/>
        <v>0.0353797198294293</v>
      </c>
      <c r="AO371" s="5">
        <f t="shared" si="40"/>
        <v>0.00353797198294293</v>
      </c>
      <c r="AP371" s="5">
        <f t="shared" si="42"/>
        <v>0.10268033567186462</v>
      </c>
      <c r="AQ371" s="5">
        <f t="shared" si="43"/>
        <v>0.08199999999999996</v>
      </c>
      <c r="AR371" s="13">
        <f t="shared" si="44"/>
        <v>0.9855379719829429</v>
      </c>
      <c r="AS371" s="5">
        <f t="shared" si="45"/>
        <v>0.0005</v>
      </c>
      <c r="AT371" s="5">
        <f t="shared" si="46"/>
        <v>0.8185</v>
      </c>
      <c r="AU371" s="62">
        <f t="shared" si="47"/>
        <v>0.0045353691707338065</v>
      </c>
    </row>
    <row r="372" spans="38:47" ht="12.75">
      <c r="AL372" s="9">
        <v>819</v>
      </c>
      <c r="AM372" s="9">
        <f t="shared" si="39"/>
        <v>0.8190000000000001</v>
      </c>
      <c r="AN372" s="5">
        <f t="shared" si="41"/>
        <v>0.03494376300319003</v>
      </c>
      <c r="AO372" s="5">
        <f t="shared" si="40"/>
        <v>0.0034943763003190027</v>
      </c>
      <c r="AP372" s="5">
        <f t="shared" si="42"/>
        <v>0.10142379808290525</v>
      </c>
      <c r="AQ372" s="5">
        <f t="shared" si="43"/>
        <v>0.08099999999999996</v>
      </c>
      <c r="AR372" s="13">
        <f t="shared" si="44"/>
        <v>0.984494376300319</v>
      </c>
      <c r="AS372" s="5">
        <f t="shared" si="45"/>
        <v>0.0005</v>
      </c>
      <c r="AT372" s="5">
        <f t="shared" si="46"/>
        <v>0.8195</v>
      </c>
      <c r="AU372" s="62">
        <f t="shared" si="47"/>
        <v>0.004540913631822723</v>
      </c>
    </row>
    <row r="373" spans="38:47" ht="12.75">
      <c r="AL373" s="9">
        <v>820</v>
      </c>
      <c r="AM373" s="9">
        <f aca="true" t="shared" si="48" ref="AM373:AM436">AL373*$AN$49</f>
        <v>0.8200000000000001</v>
      </c>
      <c r="AN373" s="5">
        <f t="shared" si="41"/>
        <v>0.03450797338692503</v>
      </c>
      <c r="AO373" s="5">
        <f aca="true" t="shared" si="49" ref="AO373:AO436">AN373/$AN$50</f>
        <v>0.003450797338692503</v>
      </c>
      <c r="AP373" s="5">
        <f t="shared" si="42"/>
        <v>0.10016742116155974</v>
      </c>
      <c r="AQ373" s="5">
        <f t="shared" si="43"/>
        <v>0.07999999999999996</v>
      </c>
      <c r="AR373" s="13">
        <f t="shared" si="44"/>
        <v>0.9834507973386925</v>
      </c>
      <c r="AS373" s="5">
        <f t="shared" si="45"/>
        <v>0.0005</v>
      </c>
      <c r="AT373" s="5">
        <f t="shared" si="46"/>
        <v>0.8205</v>
      </c>
      <c r="AU373" s="62">
        <f t="shared" si="47"/>
        <v>0.00454645809291164</v>
      </c>
    </row>
    <row r="374" spans="38:47" ht="12.75">
      <c r="AL374" s="9">
        <v>821</v>
      </c>
      <c r="AM374" s="9">
        <f t="shared" si="48"/>
        <v>0.8210000000000001</v>
      </c>
      <c r="AN374" s="5">
        <f aca="true" t="shared" si="50" ref="AN374:AN437">IF(AM374&lt;$AE$80,($AC$67*$AC$64*($AE$80-AM374)/SQRT($AC$63^2-($AE$80-AM374)^2)),-($AC$67*$AC$64*($AE$80-AM374)/SQRT($AC$63^2-($AE$80-AM374)^2)))</f>
        <v>0.03407234881142311</v>
      </c>
      <c r="AO374" s="5">
        <f t="shared" si="49"/>
        <v>0.0034072348811423113</v>
      </c>
      <c r="AP374" s="5">
        <f aca="true" t="shared" si="51" ref="AP374:AP437">ATAN(AN374/($AC$67*$AC$64))</f>
        <v>0.0989112028637977</v>
      </c>
      <c r="AQ374" s="5">
        <f aca="true" t="shared" si="52" ref="AQ374:AQ437">$AC$63*SIN(AP374)</f>
        <v>0.07899999999999996</v>
      </c>
      <c r="AR374" s="13">
        <f aca="true" t="shared" si="53" ref="AR374:AR437">AO374+$AH$94+$AH$103+$AC$63*SIN(AP374)</f>
        <v>0.9824072348811423</v>
      </c>
      <c r="AS374" s="5">
        <f aca="true" t="shared" si="54" ref="AS374:AS437">($AH$125)/$AN$50</f>
        <v>0.0005</v>
      </c>
      <c r="AT374" s="5">
        <f aca="true" t="shared" si="55" ref="AT374:AT437">AM374+AS374</f>
        <v>0.8215</v>
      </c>
      <c r="AU374" s="62">
        <f t="shared" si="47"/>
        <v>0.004552002554000557</v>
      </c>
    </row>
    <row r="375" spans="38:47" ht="12.75">
      <c r="AL375" s="9">
        <v>822</v>
      </c>
      <c r="AM375" s="9">
        <f t="shared" si="48"/>
        <v>0.8220000000000001</v>
      </c>
      <c r="AN375" s="5">
        <f t="shared" si="50"/>
        <v>0.03363688711147242</v>
      </c>
      <c r="AO375" s="5">
        <f t="shared" si="49"/>
        <v>0.003363688711147242</v>
      </c>
      <c r="AP375" s="5">
        <f t="shared" si="51"/>
        <v>0.09765514114787992</v>
      </c>
      <c r="AQ375" s="5">
        <f t="shared" si="52"/>
        <v>0.07799999999999996</v>
      </c>
      <c r="AR375" s="13">
        <f t="shared" si="53"/>
        <v>0.9813636887111472</v>
      </c>
      <c r="AS375" s="5">
        <f t="shared" si="54"/>
        <v>0.0005</v>
      </c>
      <c r="AT375" s="5">
        <f t="shared" si="55"/>
        <v>0.8225</v>
      </c>
      <c r="AU375" s="62">
        <f aca="true" t="shared" si="56" ref="AU375:AU438">$AC$67*$AC$62^2*AM375</f>
        <v>0.0045575470150894725</v>
      </c>
    </row>
    <row r="376" spans="38:47" ht="12.75">
      <c r="AL376" s="9">
        <v>823</v>
      </c>
      <c r="AM376" s="9">
        <f t="shared" si="48"/>
        <v>0.8230000000000001</v>
      </c>
      <c r="AN376" s="5">
        <f t="shared" si="50"/>
        <v>0.03320158612580468</v>
      </c>
      <c r="AO376" s="5">
        <f t="shared" si="49"/>
        <v>0.003320158612580468</v>
      </c>
      <c r="AP376" s="5">
        <f t="shared" si="51"/>
        <v>0.0963992339743273</v>
      </c>
      <c r="AQ376" s="5">
        <f t="shared" si="52"/>
        <v>0.07699999999999996</v>
      </c>
      <c r="AR376" s="13">
        <f t="shared" si="53"/>
        <v>0.9803201586125805</v>
      </c>
      <c r="AS376" s="5">
        <f t="shared" si="54"/>
        <v>0.0005</v>
      </c>
      <c r="AT376" s="5">
        <f t="shared" si="55"/>
        <v>0.8235</v>
      </c>
      <c r="AU376" s="62">
        <f t="shared" si="56"/>
        <v>0.004563091476178389</v>
      </c>
    </row>
    <row r="377" spans="38:47" ht="12.75">
      <c r="AL377" s="9">
        <v>824</v>
      </c>
      <c r="AM377" s="9">
        <f t="shared" si="48"/>
        <v>0.8240000000000001</v>
      </c>
      <c r="AN377" s="5">
        <f t="shared" si="50"/>
        <v>0.032766443697039724</v>
      </c>
      <c r="AO377" s="5">
        <f t="shared" si="49"/>
        <v>0.0032766443697039723</v>
      </c>
      <c r="AP377" s="5">
        <f t="shared" si="51"/>
        <v>0.09514347930588997</v>
      </c>
      <c r="AQ377" s="5">
        <f t="shared" si="52"/>
        <v>0.07599999999999996</v>
      </c>
      <c r="AR377" s="13">
        <f t="shared" si="53"/>
        <v>0.979276644369704</v>
      </c>
      <c r="AS377" s="5">
        <f t="shared" si="54"/>
        <v>0.0005</v>
      </c>
      <c r="AT377" s="5">
        <f t="shared" si="55"/>
        <v>0.8245</v>
      </c>
      <c r="AU377" s="62">
        <f t="shared" si="56"/>
        <v>0.004568635937267306</v>
      </c>
    </row>
    <row r="378" spans="38:47" ht="12.75">
      <c r="AL378" s="9">
        <v>825</v>
      </c>
      <c r="AM378" s="9">
        <f t="shared" si="48"/>
        <v>0.8250000000000001</v>
      </c>
      <c r="AN378" s="5">
        <f t="shared" si="50"/>
        <v>0.032331457671630155</v>
      </c>
      <c r="AO378" s="5">
        <f t="shared" si="49"/>
        <v>0.0032331457671630156</v>
      </c>
      <c r="AP378" s="5">
        <f t="shared" si="51"/>
        <v>0.0938878751075164</v>
      </c>
      <c r="AQ378" s="5">
        <f t="shared" si="52"/>
        <v>0.07499999999999994</v>
      </c>
      <c r="AR378" s="13">
        <f t="shared" si="53"/>
        <v>0.9782331457671629</v>
      </c>
      <c r="AS378" s="5">
        <f t="shared" si="54"/>
        <v>0.0005</v>
      </c>
      <c r="AT378" s="5">
        <f t="shared" si="55"/>
        <v>0.8255</v>
      </c>
      <c r="AU378" s="62">
        <f t="shared" si="56"/>
        <v>0.004574180398356223</v>
      </c>
    </row>
    <row r="379" spans="38:47" ht="12.75">
      <c r="AL379" s="9">
        <v>826</v>
      </c>
      <c r="AM379" s="9">
        <f t="shared" si="48"/>
        <v>0.8260000000000001</v>
      </c>
      <c r="AN379" s="5">
        <f t="shared" si="50"/>
        <v>0.03189662589980633</v>
      </c>
      <c r="AO379" s="5">
        <f t="shared" si="49"/>
        <v>0.003189662589980633</v>
      </c>
      <c r="AP379" s="5">
        <f t="shared" si="51"/>
        <v>0.09263241934632288</v>
      </c>
      <c r="AQ379" s="5">
        <f t="shared" si="52"/>
        <v>0.07399999999999997</v>
      </c>
      <c r="AR379" s="13">
        <f t="shared" si="53"/>
        <v>0.9771896625899806</v>
      </c>
      <c r="AS379" s="5">
        <f t="shared" si="54"/>
        <v>0.0005</v>
      </c>
      <c r="AT379" s="5">
        <f t="shared" si="55"/>
        <v>0.8265</v>
      </c>
      <c r="AU379" s="62">
        <f t="shared" si="56"/>
        <v>0.0045797248594451395</v>
      </c>
    </row>
    <row r="380" spans="38:47" ht="12.75">
      <c r="AL380" s="9">
        <v>827</v>
      </c>
      <c r="AM380" s="9">
        <f t="shared" si="48"/>
        <v>0.8270000000000001</v>
      </c>
      <c r="AN380" s="5">
        <f t="shared" si="50"/>
        <v>0.03146194623552143</v>
      </c>
      <c r="AO380" s="5">
        <f t="shared" si="49"/>
        <v>0.0031461946235521432</v>
      </c>
      <c r="AP380" s="5">
        <f t="shared" si="51"/>
        <v>0.09137710999156254</v>
      </c>
      <c r="AQ380" s="5">
        <f t="shared" si="52"/>
        <v>0.07299999999999994</v>
      </c>
      <c r="AR380" s="13">
        <f t="shared" si="53"/>
        <v>0.9761461946235521</v>
      </c>
      <c r="AS380" s="5">
        <f t="shared" si="54"/>
        <v>0.0005</v>
      </c>
      <c r="AT380" s="5">
        <f t="shared" si="55"/>
        <v>0.8275</v>
      </c>
      <c r="AU380" s="62">
        <f t="shared" si="56"/>
        <v>0.004585269320534056</v>
      </c>
    </row>
    <row r="381" spans="38:47" ht="12.75">
      <c r="AL381" s="9">
        <v>828</v>
      </c>
      <c r="AM381" s="9">
        <f t="shared" si="48"/>
        <v>0.8280000000000001</v>
      </c>
      <c r="AN381" s="5">
        <f t="shared" si="50"/>
        <v>0.031027416536396898</v>
      </c>
      <c r="AO381" s="5">
        <f t="shared" si="49"/>
        <v>0.0031027416536396897</v>
      </c>
      <c r="AP381" s="5">
        <f t="shared" si="51"/>
        <v>0.09012194501459518</v>
      </c>
      <c r="AQ381" s="5">
        <f t="shared" si="52"/>
        <v>0.07199999999999994</v>
      </c>
      <c r="AR381" s="13">
        <f t="shared" si="53"/>
        <v>0.9751027416536396</v>
      </c>
      <c r="AS381" s="5">
        <f t="shared" si="54"/>
        <v>0.0005</v>
      </c>
      <c r="AT381" s="5">
        <f t="shared" si="55"/>
        <v>0.8285</v>
      </c>
      <c r="AU381" s="62">
        <f t="shared" si="56"/>
        <v>0.004590813781622973</v>
      </c>
    </row>
    <row r="382" spans="38:47" ht="12.75">
      <c r="AL382" s="9">
        <v>829</v>
      </c>
      <c r="AM382" s="9">
        <f t="shared" si="48"/>
        <v>0.8290000000000001</v>
      </c>
      <c r="AN382" s="5">
        <f t="shared" si="50"/>
        <v>0.030593034663667938</v>
      </c>
      <c r="AO382" s="5">
        <f t="shared" si="49"/>
        <v>0.003059303466366794</v>
      </c>
      <c r="AP382" s="5">
        <f t="shared" si="51"/>
        <v>0.08886692238885655</v>
      </c>
      <c r="AQ382" s="5">
        <f t="shared" si="52"/>
        <v>0.07099999999999994</v>
      </c>
      <c r="AR382" s="13">
        <f t="shared" si="53"/>
        <v>0.9740593034663667</v>
      </c>
      <c r="AS382" s="5">
        <f t="shared" si="54"/>
        <v>0.0005</v>
      </c>
      <c r="AT382" s="5">
        <f t="shared" si="55"/>
        <v>0.8295</v>
      </c>
      <c r="AU382" s="62">
        <f t="shared" si="56"/>
        <v>0.00459635824271189</v>
      </c>
    </row>
    <row r="383" spans="38:47" ht="12.75">
      <c r="AL383" s="9">
        <v>830</v>
      </c>
      <c r="AM383" s="9">
        <f t="shared" si="48"/>
        <v>0.8300000000000001</v>
      </c>
      <c r="AN383" s="5">
        <f t="shared" si="50"/>
        <v>0.030158798482129323</v>
      </c>
      <c r="AO383" s="5">
        <f t="shared" si="49"/>
        <v>0.003015879848212932</v>
      </c>
      <c r="AP383" s="5">
        <f t="shared" si="51"/>
        <v>0.08761204008982801</v>
      </c>
      <c r="AQ383" s="5">
        <f t="shared" si="52"/>
        <v>0.06999999999999994</v>
      </c>
      <c r="AR383" s="13">
        <f t="shared" si="53"/>
        <v>0.9730158798482129</v>
      </c>
      <c r="AS383" s="5">
        <f t="shared" si="54"/>
        <v>0.0005</v>
      </c>
      <c r="AT383" s="5">
        <f t="shared" si="55"/>
        <v>0.8305</v>
      </c>
      <c r="AU383" s="62">
        <f t="shared" si="56"/>
        <v>0.004601902703800806</v>
      </c>
    </row>
    <row r="384" spans="38:47" ht="12.75">
      <c r="AL384" s="9">
        <v>831</v>
      </c>
      <c r="AM384" s="9">
        <f t="shared" si="48"/>
        <v>0.8310000000000001</v>
      </c>
      <c r="AN384" s="5">
        <f t="shared" si="50"/>
        <v>0.029724705860081357</v>
      </c>
      <c r="AO384" s="5">
        <f t="shared" si="49"/>
        <v>0.0029724705860081357</v>
      </c>
      <c r="AP384" s="5">
        <f t="shared" si="51"/>
        <v>0.08635729609500632</v>
      </c>
      <c r="AQ384" s="5">
        <f t="shared" si="52"/>
        <v>0.06899999999999995</v>
      </c>
      <c r="AR384" s="13">
        <f t="shared" si="53"/>
        <v>0.9719724705860081</v>
      </c>
      <c r="AS384" s="5">
        <f t="shared" si="54"/>
        <v>0.0005</v>
      </c>
      <c r="AT384" s="5">
        <f t="shared" si="55"/>
        <v>0.8315</v>
      </c>
      <c r="AU384" s="62">
        <f t="shared" si="56"/>
        <v>0.004607447164889722</v>
      </c>
    </row>
    <row r="385" spans="38:47" ht="12.75">
      <c r="AL385" s="9">
        <v>832</v>
      </c>
      <c r="AM385" s="9">
        <f t="shared" si="48"/>
        <v>0.8320000000000001</v>
      </c>
      <c r="AN385" s="5">
        <f t="shared" si="50"/>
        <v>0.029290754669276022</v>
      </c>
      <c r="AO385" s="5">
        <f t="shared" si="49"/>
        <v>0.0029290754669276022</v>
      </c>
      <c r="AP385" s="5">
        <f t="shared" si="51"/>
        <v>0.0851026883838733</v>
      </c>
      <c r="AQ385" s="5">
        <f t="shared" si="52"/>
        <v>0.06799999999999994</v>
      </c>
      <c r="AR385" s="13">
        <f t="shared" si="53"/>
        <v>0.9709290754669276</v>
      </c>
      <c r="AS385" s="5">
        <f t="shared" si="54"/>
        <v>0.0005</v>
      </c>
      <c r="AT385" s="5">
        <f t="shared" si="55"/>
        <v>0.8325</v>
      </c>
      <c r="AU385" s="62">
        <f t="shared" si="56"/>
        <v>0.004612991625978639</v>
      </c>
    </row>
    <row r="386" spans="38:47" ht="12.75">
      <c r="AL386" s="9">
        <v>833</v>
      </c>
      <c r="AM386" s="9">
        <f t="shared" si="48"/>
        <v>0.833</v>
      </c>
      <c r="AN386" s="5">
        <f t="shared" si="50"/>
        <v>0.028856942784863455</v>
      </c>
      <c r="AO386" s="5">
        <f t="shared" si="49"/>
        <v>0.0028856942784863454</v>
      </c>
      <c r="AP386" s="5">
        <f t="shared" si="51"/>
        <v>0.08384821493786597</v>
      </c>
      <c r="AQ386" s="5">
        <f t="shared" si="52"/>
        <v>0.06700000000000006</v>
      </c>
      <c r="AR386" s="13">
        <f t="shared" si="53"/>
        <v>0.9698856942784865</v>
      </c>
      <c r="AS386" s="5">
        <f t="shared" si="54"/>
        <v>0.0005</v>
      </c>
      <c r="AT386" s="5">
        <f t="shared" si="55"/>
        <v>0.8334999999999999</v>
      </c>
      <c r="AU386" s="62">
        <f t="shared" si="56"/>
        <v>0.004618536087067555</v>
      </c>
    </row>
    <row r="387" spans="38:47" ht="12.75">
      <c r="AL387" s="9">
        <v>834</v>
      </c>
      <c r="AM387" s="9">
        <f t="shared" si="48"/>
        <v>0.834</v>
      </c>
      <c r="AN387" s="5">
        <f t="shared" si="50"/>
        <v>0.028423268085338245</v>
      </c>
      <c r="AO387" s="5">
        <f t="shared" si="49"/>
        <v>0.0028423268085338246</v>
      </c>
      <c r="AP387" s="5">
        <f t="shared" si="51"/>
        <v>0.08259387374034578</v>
      </c>
      <c r="AQ387" s="5">
        <f t="shared" si="52"/>
        <v>0.06600000000000006</v>
      </c>
      <c r="AR387" s="13">
        <f t="shared" si="53"/>
        <v>0.9688423268085339</v>
      </c>
      <c r="AS387" s="5">
        <f t="shared" si="54"/>
        <v>0.0005</v>
      </c>
      <c r="AT387" s="5">
        <f t="shared" si="55"/>
        <v>0.8344999999999999</v>
      </c>
      <c r="AU387" s="62">
        <f t="shared" si="56"/>
        <v>0.004624080548156472</v>
      </c>
    </row>
    <row r="388" spans="38:47" ht="12.75">
      <c r="AL388" s="9">
        <v>835</v>
      </c>
      <c r="AM388" s="9">
        <f t="shared" si="48"/>
        <v>0.835</v>
      </c>
      <c r="AN388" s="5">
        <f t="shared" si="50"/>
        <v>0.027989728452486495</v>
      </c>
      <c r="AO388" s="5">
        <f t="shared" si="49"/>
        <v>0.0027989728452486495</v>
      </c>
      <c r="AP388" s="5">
        <f t="shared" si="51"/>
        <v>0.08133966277656957</v>
      </c>
      <c r="AQ388" s="5">
        <f t="shared" si="52"/>
        <v>0.06500000000000004</v>
      </c>
      <c r="AR388" s="13">
        <f t="shared" si="53"/>
        <v>0.9677989728452487</v>
      </c>
      <c r="AS388" s="5">
        <f t="shared" si="54"/>
        <v>0.0005</v>
      </c>
      <c r="AT388" s="5">
        <f t="shared" si="55"/>
        <v>0.8354999999999999</v>
      </c>
      <c r="AU388" s="62">
        <f t="shared" si="56"/>
        <v>0.004629625009245388</v>
      </c>
    </row>
    <row r="389" spans="38:47" ht="12.75">
      <c r="AL389" s="9">
        <v>836</v>
      </c>
      <c r="AM389" s="9">
        <f t="shared" si="48"/>
        <v>0.836</v>
      </c>
      <c r="AN389" s="5">
        <f t="shared" si="50"/>
        <v>0.027556321771332597</v>
      </c>
      <c r="AO389" s="5">
        <f t="shared" si="49"/>
        <v>0.0027556321771332595</v>
      </c>
      <c r="AP389" s="5">
        <f t="shared" si="51"/>
        <v>0.08008558003365908</v>
      </c>
      <c r="AQ389" s="5">
        <f t="shared" si="52"/>
        <v>0.06400000000000006</v>
      </c>
      <c r="AR389" s="13">
        <f t="shared" si="53"/>
        <v>0.9667556321771333</v>
      </c>
      <c r="AS389" s="5">
        <f t="shared" si="54"/>
        <v>0.0005</v>
      </c>
      <c r="AT389" s="5">
        <f t="shared" si="55"/>
        <v>0.8364999999999999</v>
      </c>
      <c r="AU389" s="62">
        <f t="shared" si="56"/>
        <v>0.004635169470334305</v>
      </c>
    </row>
    <row r="390" spans="38:47" ht="12.75">
      <c r="AL390" s="9">
        <v>837</v>
      </c>
      <c r="AM390" s="9">
        <f t="shared" si="48"/>
        <v>0.837</v>
      </c>
      <c r="AN390" s="5">
        <f t="shared" si="50"/>
        <v>0.02712304593008634</v>
      </c>
      <c r="AO390" s="5">
        <f t="shared" si="49"/>
        <v>0.002712304593008634</v>
      </c>
      <c r="AP390" s="5">
        <f t="shared" si="51"/>
        <v>0.07883162350057123</v>
      </c>
      <c r="AQ390" s="5">
        <f t="shared" si="52"/>
        <v>0.06300000000000004</v>
      </c>
      <c r="AR390" s="13">
        <f t="shared" si="53"/>
        <v>0.9657123045930087</v>
      </c>
      <c r="AS390" s="5">
        <f t="shared" si="54"/>
        <v>0.0005</v>
      </c>
      <c r="AT390" s="5">
        <f t="shared" si="55"/>
        <v>0.8374999999999999</v>
      </c>
      <c r="AU390" s="62">
        <f t="shared" si="56"/>
        <v>0.004640713931423222</v>
      </c>
    </row>
    <row r="391" spans="38:47" ht="12.75">
      <c r="AL391" s="9">
        <v>838</v>
      </c>
      <c r="AM391" s="9">
        <f t="shared" si="48"/>
        <v>0.838</v>
      </c>
      <c r="AN391" s="5">
        <f t="shared" si="50"/>
        <v>0.026689898820090253</v>
      </c>
      <c r="AO391" s="5">
        <f t="shared" si="49"/>
        <v>0.0026689898820090254</v>
      </c>
      <c r="AP391" s="5">
        <f t="shared" si="51"/>
        <v>0.07757779116806843</v>
      </c>
      <c r="AQ391" s="5">
        <f t="shared" si="52"/>
        <v>0.06200000000000005</v>
      </c>
      <c r="AR391" s="13">
        <f t="shared" si="53"/>
        <v>0.9646689898820091</v>
      </c>
      <c r="AS391" s="5">
        <f t="shared" si="54"/>
        <v>0.0005</v>
      </c>
      <c r="AT391" s="5">
        <f t="shared" si="55"/>
        <v>0.8384999999999999</v>
      </c>
      <c r="AU391" s="62">
        <f t="shared" si="56"/>
        <v>0.004646258392512139</v>
      </c>
    </row>
    <row r="392" spans="38:47" ht="12.75">
      <c r="AL392" s="9">
        <v>839</v>
      </c>
      <c r="AM392" s="9">
        <f t="shared" si="48"/>
        <v>0.839</v>
      </c>
      <c r="AN392" s="5">
        <f t="shared" si="50"/>
        <v>0.026256878335767054</v>
      </c>
      <c r="AO392" s="5">
        <f t="shared" si="49"/>
        <v>0.0026256878335767053</v>
      </c>
      <c r="AP392" s="5">
        <f t="shared" si="51"/>
        <v>0.07632408102868879</v>
      </c>
      <c r="AQ392" s="5">
        <f t="shared" si="52"/>
        <v>0.06100000000000005</v>
      </c>
      <c r="AR392" s="13">
        <f t="shared" si="53"/>
        <v>0.9636256878335768</v>
      </c>
      <c r="AS392" s="5">
        <f t="shared" si="54"/>
        <v>0.0005</v>
      </c>
      <c r="AT392" s="5">
        <f t="shared" si="55"/>
        <v>0.8394999999999999</v>
      </c>
      <c r="AU392" s="62">
        <f t="shared" si="56"/>
        <v>0.004651802853601055</v>
      </c>
    </row>
    <row r="393" spans="38:47" ht="12.75">
      <c r="AL393" s="9">
        <v>840</v>
      </c>
      <c r="AM393" s="9">
        <f t="shared" si="48"/>
        <v>0.84</v>
      </c>
      <c r="AN393" s="5">
        <f t="shared" si="50"/>
        <v>0.025823982374567296</v>
      </c>
      <c r="AO393" s="5">
        <f t="shared" si="49"/>
        <v>0.0025823982374567297</v>
      </c>
      <c r="AP393" s="5">
        <f t="shared" si="51"/>
        <v>0.07507049107671661</v>
      </c>
      <c r="AQ393" s="5">
        <f t="shared" si="52"/>
        <v>0.06000000000000005</v>
      </c>
      <c r="AR393" s="13">
        <f t="shared" si="53"/>
        <v>0.9625823982374568</v>
      </c>
      <c r="AS393" s="5">
        <f t="shared" si="54"/>
        <v>0.0005</v>
      </c>
      <c r="AT393" s="5">
        <f t="shared" si="55"/>
        <v>0.8404999999999999</v>
      </c>
      <c r="AU393" s="62">
        <f t="shared" si="56"/>
        <v>0.004657347314689972</v>
      </c>
    </row>
    <row r="394" spans="38:47" ht="12.75">
      <c r="AL394" s="9">
        <v>841</v>
      </c>
      <c r="AM394" s="9">
        <f t="shared" si="48"/>
        <v>0.841</v>
      </c>
      <c r="AN394" s="5">
        <f t="shared" si="50"/>
        <v>0.025391208836917194</v>
      </c>
      <c r="AO394" s="5">
        <f t="shared" si="49"/>
        <v>0.0025391208836917194</v>
      </c>
      <c r="AP394" s="5">
        <f t="shared" si="51"/>
        <v>0.07381701930815274</v>
      </c>
      <c r="AQ394" s="5">
        <f t="shared" si="52"/>
        <v>0.05900000000000005</v>
      </c>
      <c r="AR394" s="13">
        <f t="shared" si="53"/>
        <v>0.9615391208836918</v>
      </c>
      <c r="AS394" s="5">
        <f t="shared" si="54"/>
        <v>0.0005</v>
      </c>
      <c r="AT394" s="5">
        <f t="shared" si="55"/>
        <v>0.8414999999999999</v>
      </c>
      <c r="AU394" s="62">
        <f t="shared" si="56"/>
        <v>0.004662891775778889</v>
      </c>
    </row>
    <row r="395" spans="38:47" ht="12.75">
      <c r="AL395" s="9">
        <v>842</v>
      </c>
      <c r="AM395" s="9">
        <f t="shared" si="48"/>
        <v>0.842</v>
      </c>
      <c r="AN395" s="5">
        <f t="shared" si="50"/>
        <v>0.024958555626166612</v>
      </c>
      <c r="AO395" s="5">
        <f t="shared" si="49"/>
        <v>0.002495855562616661</v>
      </c>
      <c r="AP395" s="5">
        <f t="shared" si="51"/>
        <v>0.07256366372068519</v>
      </c>
      <c r="AQ395" s="5">
        <f t="shared" si="52"/>
        <v>0.05800000000000005</v>
      </c>
      <c r="AR395" s="13">
        <f t="shared" si="53"/>
        <v>0.9604958555626167</v>
      </c>
      <c r="AS395" s="5">
        <f t="shared" si="54"/>
        <v>0.0005</v>
      </c>
      <c r="AT395" s="5">
        <f t="shared" si="55"/>
        <v>0.8424999999999999</v>
      </c>
      <c r="AU395" s="62">
        <f t="shared" si="56"/>
        <v>0.004668436236867805</v>
      </c>
    </row>
    <row r="396" spans="38:47" ht="12.75">
      <c r="AL396" s="9">
        <v>843</v>
      </c>
      <c r="AM396" s="9">
        <f t="shared" si="48"/>
        <v>0.843</v>
      </c>
      <c r="AN396" s="5">
        <f t="shared" si="50"/>
        <v>0.024526020648537192</v>
      </c>
      <c r="AO396" s="5">
        <f t="shared" si="49"/>
        <v>0.002452602064853719</v>
      </c>
      <c r="AP396" s="5">
        <f t="shared" si="51"/>
        <v>0.0713104223136597</v>
      </c>
      <c r="AQ396" s="5">
        <f t="shared" si="52"/>
        <v>0.05700000000000005</v>
      </c>
      <c r="AR396" s="13">
        <f t="shared" si="53"/>
        <v>0.9594526020648538</v>
      </c>
      <c r="AS396" s="5">
        <f t="shared" si="54"/>
        <v>0.0005</v>
      </c>
      <c r="AT396" s="5">
        <f t="shared" si="55"/>
        <v>0.8434999999999999</v>
      </c>
      <c r="AU396" s="62">
        <f t="shared" si="56"/>
        <v>0.004673980697956721</v>
      </c>
    </row>
    <row r="397" spans="38:47" ht="12.75">
      <c r="AL397" s="9">
        <v>844</v>
      </c>
      <c r="AM397" s="9">
        <f t="shared" si="48"/>
        <v>0.844</v>
      </c>
      <c r="AN397" s="5">
        <f t="shared" si="50"/>
        <v>0.02409360181307067</v>
      </c>
      <c r="AO397" s="5">
        <f t="shared" si="49"/>
        <v>0.0024093601813070667</v>
      </c>
      <c r="AP397" s="5">
        <f t="shared" si="51"/>
        <v>0.07005729308805031</v>
      </c>
      <c r="AQ397" s="5">
        <f t="shared" si="52"/>
        <v>0.05600000000000005</v>
      </c>
      <c r="AR397" s="13">
        <f t="shared" si="53"/>
        <v>0.9584093601813071</v>
      </c>
      <c r="AS397" s="5">
        <f t="shared" si="54"/>
        <v>0.0005</v>
      </c>
      <c r="AT397" s="5">
        <f t="shared" si="55"/>
        <v>0.8444999999999999</v>
      </c>
      <c r="AU397" s="62">
        <f t="shared" si="56"/>
        <v>0.004679525159045638</v>
      </c>
    </row>
    <row r="398" spans="38:47" ht="12.75">
      <c r="AL398" s="9">
        <v>845</v>
      </c>
      <c r="AM398" s="9">
        <f t="shared" si="48"/>
        <v>0.845</v>
      </c>
      <c r="AN398" s="5">
        <f t="shared" si="50"/>
        <v>0.023661297031577377</v>
      </c>
      <c r="AO398" s="5">
        <f t="shared" si="49"/>
        <v>0.0023661297031577376</v>
      </c>
      <c r="AP398" s="5">
        <f t="shared" si="51"/>
        <v>0.06880427404643023</v>
      </c>
      <c r="AQ398" s="5">
        <f t="shared" si="52"/>
        <v>0.05500000000000005</v>
      </c>
      <c r="AR398" s="13">
        <f t="shared" si="53"/>
        <v>0.9573661297031578</v>
      </c>
      <c r="AS398" s="5">
        <f t="shared" si="54"/>
        <v>0.0005</v>
      </c>
      <c r="AT398" s="5">
        <f t="shared" si="55"/>
        <v>0.8454999999999999</v>
      </c>
      <c r="AU398" s="62">
        <f t="shared" si="56"/>
        <v>0.004685069620134555</v>
      </c>
    </row>
    <row r="399" spans="38:47" ht="12.75">
      <c r="AL399" s="9">
        <v>846</v>
      </c>
      <c r="AM399" s="9">
        <f t="shared" si="48"/>
        <v>0.846</v>
      </c>
      <c r="AN399" s="5">
        <f t="shared" si="50"/>
        <v>0.023229104218584797</v>
      </c>
      <c r="AO399" s="5">
        <f t="shared" si="49"/>
        <v>0.0023229104218584797</v>
      </c>
      <c r="AP399" s="5">
        <f t="shared" si="51"/>
        <v>0.06755136319294253</v>
      </c>
      <c r="AQ399" s="5">
        <f t="shared" si="52"/>
        <v>0.05400000000000005</v>
      </c>
      <c r="AR399" s="13">
        <f t="shared" si="53"/>
        <v>0.9563229104218586</v>
      </c>
      <c r="AS399" s="5">
        <f t="shared" si="54"/>
        <v>0.0005</v>
      </c>
      <c r="AT399" s="5">
        <f t="shared" si="55"/>
        <v>0.8464999999999999</v>
      </c>
      <c r="AU399" s="62">
        <f t="shared" si="56"/>
        <v>0.004690614081223472</v>
      </c>
    </row>
    <row r="400" spans="38:47" ht="12.75">
      <c r="AL400" s="9">
        <v>847</v>
      </c>
      <c r="AM400" s="9">
        <f t="shared" si="48"/>
        <v>0.847</v>
      </c>
      <c r="AN400" s="5">
        <f t="shared" si="50"/>
        <v>0.02279702129128638</v>
      </c>
      <c r="AO400" s="5">
        <f t="shared" si="49"/>
        <v>0.002279702129128638</v>
      </c>
      <c r="AP400" s="5">
        <f t="shared" si="51"/>
        <v>0.06629855853327095</v>
      </c>
      <c r="AQ400" s="5">
        <f t="shared" si="52"/>
        <v>0.05300000000000005</v>
      </c>
      <c r="AR400" s="13">
        <f t="shared" si="53"/>
        <v>0.9552797021291287</v>
      </c>
      <c r="AS400" s="5">
        <f t="shared" si="54"/>
        <v>0.0005</v>
      </c>
      <c r="AT400" s="5">
        <f t="shared" si="55"/>
        <v>0.8474999999999999</v>
      </c>
      <c r="AU400" s="62">
        <f t="shared" si="56"/>
        <v>0.004696158542312388</v>
      </c>
    </row>
    <row r="401" spans="38:47" ht="12.75">
      <c r="AL401" s="9">
        <v>848</v>
      </c>
      <c r="AM401" s="9">
        <f t="shared" si="48"/>
        <v>0.848</v>
      </c>
      <c r="AN401" s="5">
        <f t="shared" si="50"/>
        <v>0.022365046169490494</v>
      </c>
      <c r="AO401" s="5">
        <f t="shared" si="49"/>
        <v>0.0022365046169490494</v>
      </c>
      <c r="AP401" s="5">
        <f t="shared" si="51"/>
        <v>0.06504585807461095</v>
      </c>
      <c r="AQ401" s="5">
        <f t="shared" si="52"/>
        <v>0.052000000000000046</v>
      </c>
      <c r="AR401" s="13">
        <f t="shared" si="53"/>
        <v>0.9542365046169492</v>
      </c>
      <c r="AS401" s="5">
        <f t="shared" si="54"/>
        <v>0.0005</v>
      </c>
      <c r="AT401" s="5">
        <f t="shared" si="55"/>
        <v>0.8484999999999999</v>
      </c>
      <c r="AU401" s="62">
        <f t="shared" si="56"/>
        <v>0.004701703003401305</v>
      </c>
    </row>
    <row r="402" spans="38:47" ht="12.75">
      <c r="AL402" s="9">
        <v>849</v>
      </c>
      <c r="AM402" s="9">
        <f t="shared" si="48"/>
        <v>0.849</v>
      </c>
      <c r="AN402" s="5">
        <f t="shared" si="50"/>
        <v>0.021933176775569423</v>
      </c>
      <c r="AO402" s="5">
        <f t="shared" si="49"/>
        <v>0.002193317677556942</v>
      </c>
      <c r="AP402" s="5">
        <f t="shared" si="51"/>
        <v>0.06379325982564056</v>
      </c>
      <c r="AQ402" s="5">
        <f t="shared" si="52"/>
        <v>0.051000000000000045</v>
      </c>
      <c r="AR402" s="13">
        <f t="shared" si="53"/>
        <v>0.953193317677557</v>
      </c>
      <c r="AS402" s="5">
        <f t="shared" si="54"/>
        <v>0.0005</v>
      </c>
      <c r="AT402" s="5">
        <f t="shared" si="55"/>
        <v>0.8494999999999999</v>
      </c>
      <c r="AU402" s="62">
        <f t="shared" si="56"/>
        <v>0.004707247464490222</v>
      </c>
    </row>
    <row r="403" spans="38:47" ht="12.75">
      <c r="AL403" s="9">
        <v>850</v>
      </c>
      <c r="AM403" s="9">
        <f t="shared" si="48"/>
        <v>0.85</v>
      </c>
      <c r="AN403" s="5">
        <f t="shared" si="50"/>
        <v>0.021501411034408627</v>
      </c>
      <c r="AO403" s="5">
        <f t="shared" si="49"/>
        <v>0.0021501411034408626</v>
      </c>
      <c r="AP403" s="5">
        <f t="shared" si="51"/>
        <v>0.06254076179649144</v>
      </c>
      <c r="AQ403" s="5">
        <f t="shared" si="52"/>
        <v>0.050000000000000044</v>
      </c>
      <c r="AR403" s="13">
        <f t="shared" si="53"/>
        <v>0.952150141103441</v>
      </c>
      <c r="AS403" s="5">
        <f t="shared" si="54"/>
        <v>0.0005</v>
      </c>
      <c r="AT403" s="5">
        <f t="shared" si="55"/>
        <v>0.8504999999999999</v>
      </c>
      <c r="AU403" s="62">
        <f t="shared" si="56"/>
        <v>0.0047127919255791385</v>
      </c>
    </row>
    <row r="404" spans="38:47" ht="12.75">
      <c r="AL404" s="9">
        <v>851</v>
      </c>
      <c r="AM404" s="9">
        <f t="shared" si="48"/>
        <v>0.851</v>
      </c>
      <c r="AN404" s="5">
        <f t="shared" si="50"/>
        <v>0.021069746873356096</v>
      </c>
      <c r="AO404" s="5">
        <f t="shared" si="49"/>
        <v>0.0021069746873356096</v>
      </c>
      <c r="AP404" s="5">
        <f t="shared" si="51"/>
        <v>0.06128836199871999</v>
      </c>
      <c r="AQ404" s="5">
        <f t="shared" si="52"/>
        <v>0.049000000000000044</v>
      </c>
      <c r="AR404" s="13">
        <f t="shared" si="53"/>
        <v>0.9511069746873356</v>
      </c>
      <c r="AS404" s="5">
        <f t="shared" si="54"/>
        <v>0.0005</v>
      </c>
      <c r="AT404" s="5">
        <f t="shared" si="55"/>
        <v>0.8514999999999999</v>
      </c>
      <c r="AU404" s="62">
        <f t="shared" si="56"/>
        <v>0.004718336386668054</v>
      </c>
    </row>
    <row r="405" spans="38:47" ht="12.75">
      <c r="AL405" s="9">
        <v>852</v>
      </c>
      <c r="AM405" s="9">
        <f t="shared" si="48"/>
        <v>0.852</v>
      </c>
      <c r="AN405" s="5">
        <f t="shared" si="50"/>
        <v>0.020638182222171817</v>
      </c>
      <c r="AO405" s="5">
        <f t="shared" si="49"/>
        <v>0.0020638182222171815</v>
      </c>
      <c r="AP405" s="5">
        <f t="shared" si="51"/>
        <v>0.06003605844527847</v>
      </c>
      <c r="AQ405" s="5">
        <f t="shared" si="52"/>
        <v>0.04800000000000004</v>
      </c>
      <c r="AR405" s="13">
        <f t="shared" si="53"/>
        <v>0.9500638182222172</v>
      </c>
      <c r="AS405" s="5">
        <f t="shared" si="54"/>
        <v>0.0005</v>
      </c>
      <c r="AT405" s="5">
        <f t="shared" si="55"/>
        <v>0.8524999999999999</v>
      </c>
      <c r="AU405" s="62">
        <f t="shared" si="56"/>
        <v>0.004723880847756971</v>
      </c>
    </row>
    <row r="406" spans="38:47" ht="12.75">
      <c r="AL406" s="9">
        <v>853</v>
      </c>
      <c r="AM406" s="9">
        <f t="shared" si="48"/>
        <v>0.853</v>
      </c>
      <c r="AN406" s="5">
        <f t="shared" si="50"/>
        <v>0.02020671501297741</v>
      </c>
      <c r="AO406" s="5">
        <f t="shared" si="49"/>
        <v>0.002020671501297741</v>
      </c>
      <c r="AP406" s="5">
        <f t="shared" si="51"/>
        <v>0.058783849150486206</v>
      </c>
      <c r="AQ406" s="5">
        <f t="shared" si="52"/>
        <v>0.04700000000000004</v>
      </c>
      <c r="AR406" s="13">
        <f t="shared" si="53"/>
        <v>0.9490206715012978</v>
      </c>
      <c r="AS406" s="5">
        <f t="shared" si="54"/>
        <v>0.0005</v>
      </c>
      <c r="AT406" s="5">
        <f t="shared" si="55"/>
        <v>0.8534999999999999</v>
      </c>
      <c r="AU406" s="62">
        <f t="shared" si="56"/>
        <v>0.004729425308845888</v>
      </c>
    </row>
    <row r="407" spans="38:47" ht="12.75">
      <c r="AL407" s="9">
        <v>854</v>
      </c>
      <c r="AM407" s="9">
        <f t="shared" si="48"/>
        <v>0.854</v>
      </c>
      <c r="AN407" s="5">
        <f t="shared" si="50"/>
        <v>0.019775343180205896</v>
      </c>
      <c r="AO407" s="5">
        <f t="shared" si="49"/>
        <v>0.0019775343180205894</v>
      </c>
      <c r="AP407" s="5">
        <f t="shared" si="51"/>
        <v>0.05753173213000085</v>
      </c>
      <c r="AQ407" s="5">
        <f t="shared" si="52"/>
        <v>0.04600000000000004</v>
      </c>
      <c r="AR407" s="13">
        <f t="shared" si="53"/>
        <v>0.9479775343180207</v>
      </c>
      <c r="AS407" s="5">
        <f t="shared" si="54"/>
        <v>0.0005</v>
      </c>
      <c r="AT407" s="5">
        <f t="shared" si="55"/>
        <v>0.8544999999999999</v>
      </c>
      <c r="AU407" s="62">
        <f t="shared" si="56"/>
        <v>0.004734969769934805</v>
      </c>
    </row>
    <row r="408" spans="38:47" ht="12.75">
      <c r="AL408" s="9">
        <v>855</v>
      </c>
      <c r="AM408" s="9">
        <f t="shared" si="48"/>
        <v>0.855</v>
      </c>
      <c r="AN408" s="5">
        <f t="shared" si="50"/>
        <v>0.019344064660551545</v>
      </c>
      <c r="AO408" s="5">
        <f t="shared" si="49"/>
        <v>0.0019344064660551546</v>
      </c>
      <c r="AP408" s="5">
        <f t="shared" si="51"/>
        <v>0.05627970540078967</v>
      </c>
      <c r="AQ408" s="5">
        <f t="shared" si="52"/>
        <v>0.04500000000000004</v>
      </c>
      <c r="AR408" s="13">
        <f t="shared" si="53"/>
        <v>0.9469344064660552</v>
      </c>
      <c r="AS408" s="5">
        <f t="shared" si="54"/>
        <v>0.0005</v>
      </c>
      <c r="AT408" s="5">
        <f t="shared" si="55"/>
        <v>0.8554999999999999</v>
      </c>
      <c r="AU408" s="62">
        <f t="shared" si="56"/>
        <v>0.004740514231023721</v>
      </c>
    </row>
    <row r="409" spans="38:47" ht="12.75">
      <c r="AL409" s="9">
        <v>856</v>
      </c>
      <c r="AM409" s="9">
        <f t="shared" si="48"/>
        <v>0.856</v>
      </c>
      <c r="AN409" s="5">
        <f t="shared" si="50"/>
        <v>0.018912877392919924</v>
      </c>
      <c r="AO409" s="5">
        <f t="shared" si="49"/>
        <v>0.0018912877392919924</v>
      </c>
      <c r="AP409" s="5">
        <f t="shared" si="51"/>
        <v>0.05502776698110093</v>
      </c>
      <c r="AQ409" s="5">
        <f t="shared" si="52"/>
        <v>0.04400000000000004</v>
      </c>
      <c r="AR409" s="13">
        <f t="shared" si="53"/>
        <v>0.945891287739292</v>
      </c>
      <c r="AS409" s="5">
        <f t="shared" si="54"/>
        <v>0.0005</v>
      </c>
      <c r="AT409" s="5">
        <f t="shared" si="55"/>
        <v>0.8564999999999999</v>
      </c>
      <c r="AU409" s="62">
        <f t="shared" si="56"/>
        <v>0.004746058692112638</v>
      </c>
    </row>
    <row r="410" spans="38:47" ht="12.75">
      <c r="AL410" s="9">
        <v>857</v>
      </c>
      <c r="AM410" s="9">
        <f t="shared" si="48"/>
        <v>0.857</v>
      </c>
      <c r="AN410" s="5">
        <f t="shared" si="50"/>
        <v>0.018481779318378008</v>
      </c>
      <c r="AO410" s="5">
        <f t="shared" si="49"/>
        <v>0.0018481779318378008</v>
      </c>
      <c r="AP410" s="5">
        <f t="shared" si="51"/>
        <v>0.053775914890435254</v>
      </c>
      <c r="AQ410" s="5">
        <f t="shared" si="52"/>
        <v>0.04300000000000003</v>
      </c>
      <c r="AR410" s="13">
        <f t="shared" si="53"/>
        <v>0.9448481779318378</v>
      </c>
      <c r="AS410" s="5">
        <f t="shared" si="54"/>
        <v>0.0005</v>
      </c>
      <c r="AT410" s="5">
        <f t="shared" si="55"/>
        <v>0.8574999999999999</v>
      </c>
      <c r="AU410" s="62">
        <f t="shared" si="56"/>
        <v>0.004751603153201555</v>
      </c>
    </row>
    <row r="411" spans="38:47" ht="12.75">
      <c r="AL411" s="9">
        <v>858</v>
      </c>
      <c r="AM411" s="9">
        <f t="shared" si="48"/>
        <v>0.858</v>
      </c>
      <c r="AN411" s="5">
        <f t="shared" si="50"/>
        <v>0.01805076838010445</v>
      </c>
      <c r="AO411" s="5">
        <f t="shared" si="49"/>
        <v>0.001805076838010445</v>
      </c>
      <c r="AP411" s="5">
        <f t="shared" si="51"/>
        <v>0.052524147149517184</v>
      </c>
      <c r="AQ411" s="5">
        <f t="shared" si="52"/>
        <v>0.042000000000000044</v>
      </c>
      <c r="AR411" s="13">
        <f t="shared" si="53"/>
        <v>0.9438050768380105</v>
      </c>
      <c r="AS411" s="5">
        <f t="shared" si="54"/>
        <v>0.0005</v>
      </c>
      <c r="AT411" s="5">
        <f t="shared" si="55"/>
        <v>0.8584999999999999</v>
      </c>
      <c r="AU411" s="62">
        <f t="shared" si="56"/>
        <v>0.0047571476142904716</v>
      </c>
    </row>
    <row r="412" spans="38:47" ht="12.75">
      <c r="AL412" s="9">
        <v>859</v>
      </c>
      <c r="AM412" s="9">
        <f t="shared" si="48"/>
        <v>0.859</v>
      </c>
      <c r="AN412" s="5">
        <f t="shared" si="50"/>
        <v>0.017619842523339913</v>
      </c>
      <c r="AO412" s="5">
        <f t="shared" si="49"/>
        <v>0.0017619842523339912</v>
      </c>
      <c r="AP412" s="5">
        <f t="shared" si="51"/>
        <v>0.05127246178026651</v>
      </c>
      <c r="AQ412" s="5">
        <f t="shared" si="52"/>
        <v>0.04100000000000003</v>
      </c>
      <c r="AR412" s="13">
        <f t="shared" si="53"/>
        <v>0.942761984252334</v>
      </c>
      <c r="AS412" s="5">
        <f t="shared" si="54"/>
        <v>0.0005</v>
      </c>
      <c r="AT412" s="5">
        <f t="shared" si="55"/>
        <v>0.8594999999999999</v>
      </c>
      <c r="AU412" s="62">
        <f t="shared" si="56"/>
        <v>0.004762692075379388</v>
      </c>
    </row>
    <row r="413" spans="38:47" ht="12.75">
      <c r="AL413" s="9">
        <v>860</v>
      </c>
      <c r="AM413" s="9">
        <f t="shared" si="48"/>
        <v>0.86</v>
      </c>
      <c r="AN413" s="5">
        <f t="shared" si="50"/>
        <v>0.017188999695337607</v>
      </c>
      <c r="AO413" s="5">
        <f t="shared" si="49"/>
        <v>0.0017188999695337606</v>
      </c>
      <c r="AP413" s="5">
        <f t="shared" si="51"/>
        <v>0.05002085680577006</v>
      </c>
      <c r="AQ413" s="5">
        <f t="shared" si="52"/>
        <v>0.040000000000000036</v>
      </c>
      <c r="AR413" s="13">
        <f t="shared" si="53"/>
        <v>0.9417188999695338</v>
      </c>
      <c r="AS413" s="5">
        <f t="shared" si="54"/>
        <v>0.0005</v>
      </c>
      <c r="AT413" s="5">
        <f t="shared" si="55"/>
        <v>0.8604999999999999</v>
      </c>
      <c r="AU413" s="62">
        <f t="shared" si="56"/>
        <v>0.004768236536468304</v>
      </c>
    </row>
    <row r="414" spans="38:47" ht="12.75">
      <c r="AL414" s="9">
        <v>861</v>
      </c>
      <c r="AM414" s="9">
        <f t="shared" si="48"/>
        <v>0.861</v>
      </c>
      <c r="AN414" s="5">
        <f t="shared" si="50"/>
        <v>0.01675823784531384</v>
      </c>
      <c r="AO414" s="5">
        <f t="shared" si="49"/>
        <v>0.0016758237845313838</v>
      </c>
      <c r="AP414" s="5">
        <f t="shared" si="51"/>
        <v>0.048769330250253054</v>
      </c>
      <c r="AQ414" s="5">
        <f t="shared" si="52"/>
        <v>0.039000000000000035</v>
      </c>
      <c r="AR414" s="13">
        <f t="shared" si="53"/>
        <v>0.9406758237845315</v>
      </c>
      <c r="AS414" s="5">
        <f t="shared" si="54"/>
        <v>0.0005</v>
      </c>
      <c r="AT414" s="5">
        <f t="shared" si="55"/>
        <v>0.8614999999999999</v>
      </c>
      <c r="AU414" s="62">
        <f t="shared" si="56"/>
        <v>0.004773780997557221</v>
      </c>
    </row>
    <row r="415" spans="38:47" ht="12.75">
      <c r="AL415" s="9">
        <v>862</v>
      </c>
      <c r="AM415" s="9">
        <f t="shared" si="48"/>
        <v>0.862</v>
      </c>
      <c r="AN415" s="5">
        <f t="shared" si="50"/>
        <v>0.016327554924398743</v>
      </c>
      <c r="AO415" s="5">
        <f t="shared" si="49"/>
        <v>0.0016327554924398743</v>
      </c>
      <c r="AP415" s="5">
        <f t="shared" si="51"/>
        <v>0.04751788013905096</v>
      </c>
      <c r="AQ415" s="5">
        <f t="shared" si="52"/>
        <v>0.038000000000000034</v>
      </c>
      <c r="AR415" s="13">
        <f t="shared" si="53"/>
        <v>0.93963275549244</v>
      </c>
      <c r="AS415" s="5">
        <f t="shared" si="54"/>
        <v>0.0005</v>
      </c>
      <c r="AT415" s="5">
        <f t="shared" si="55"/>
        <v>0.8624999999999999</v>
      </c>
      <c r="AU415" s="62">
        <f t="shared" si="56"/>
        <v>0.004779325458646138</v>
      </c>
    </row>
    <row r="416" spans="38:47" ht="12.75">
      <c r="AL416" s="9">
        <v>863</v>
      </c>
      <c r="AM416" s="9">
        <f t="shared" si="48"/>
        <v>0.863</v>
      </c>
      <c r="AN416" s="5">
        <f t="shared" si="50"/>
        <v>0.015896948885587077</v>
      </c>
      <c r="AO416" s="5">
        <f t="shared" si="49"/>
        <v>0.0015896948885587077</v>
      </c>
      <c r="AP416" s="5">
        <f t="shared" si="51"/>
        <v>0.046266504498581024</v>
      </c>
      <c r="AQ416" s="5">
        <f t="shared" si="52"/>
        <v>0.037000000000000026</v>
      </c>
      <c r="AR416" s="13">
        <f t="shared" si="53"/>
        <v>0.9385896948885587</v>
      </c>
      <c r="AS416" s="5">
        <f t="shared" si="54"/>
        <v>0.0005</v>
      </c>
      <c r="AT416" s="5">
        <f t="shared" si="55"/>
        <v>0.8634999999999999</v>
      </c>
      <c r="AU416" s="62">
        <f t="shared" si="56"/>
        <v>0.004784869919735054</v>
      </c>
    </row>
    <row r="417" spans="38:47" ht="12.75">
      <c r="AL417" s="9">
        <v>864</v>
      </c>
      <c r="AM417" s="9">
        <f t="shared" si="48"/>
        <v>0.864</v>
      </c>
      <c r="AN417" s="5">
        <f t="shared" si="50"/>
        <v>0.015466417683689143</v>
      </c>
      <c r="AO417" s="5">
        <f t="shared" si="49"/>
        <v>0.0015466417683689144</v>
      </c>
      <c r="AP417" s="5">
        <f t="shared" si="51"/>
        <v>0.04501520135631411</v>
      </c>
      <c r="AQ417" s="5">
        <f t="shared" si="52"/>
        <v>0.03600000000000003</v>
      </c>
      <c r="AR417" s="13">
        <f t="shared" si="53"/>
        <v>0.937546641768369</v>
      </c>
      <c r="AS417" s="5">
        <f t="shared" si="54"/>
        <v>0.0005</v>
      </c>
      <c r="AT417" s="5">
        <f t="shared" si="55"/>
        <v>0.8644999999999999</v>
      </c>
      <c r="AU417" s="62">
        <f t="shared" si="56"/>
        <v>0.004790414380823971</v>
      </c>
    </row>
    <row r="418" spans="38:47" ht="12.75">
      <c r="AL418" s="9">
        <v>865</v>
      </c>
      <c r="AM418" s="9">
        <f t="shared" si="48"/>
        <v>0.865</v>
      </c>
      <c r="AN418" s="5">
        <f t="shared" si="50"/>
        <v>0.0150359592752818</v>
      </c>
      <c r="AO418" s="5">
        <f t="shared" si="49"/>
        <v>0.00150359592752818</v>
      </c>
      <c r="AP418" s="5">
        <f t="shared" si="51"/>
        <v>0.043763968740746395</v>
      </c>
      <c r="AQ418" s="5">
        <f t="shared" si="52"/>
        <v>0.03500000000000003</v>
      </c>
      <c r="AR418" s="13">
        <f t="shared" si="53"/>
        <v>0.9365035959275282</v>
      </c>
      <c r="AS418" s="5">
        <f t="shared" si="54"/>
        <v>0.0005</v>
      </c>
      <c r="AT418" s="5">
        <f t="shared" si="55"/>
        <v>0.8654999999999999</v>
      </c>
      <c r="AU418" s="62">
        <f t="shared" si="56"/>
        <v>0.004795958841912888</v>
      </c>
    </row>
    <row r="419" spans="38:47" ht="12.75">
      <c r="AL419" s="9">
        <v>866</v>
      </c>
      <c r="AM419" s="9">
        <f t="shared" si="48"/>
        <v>0.866</v>
      </c>
      <c r="AN419" s="5">
        <f t="shared" si="50"/>
        <v>0.014605571618659566</v>
      </c>
      <c r="AO419" s="5">
        <f t="shared" si="49"/>
        <v>0.0014605571618659565</v>
      </c>
      <c r="AP419" s="5">
        <f t="shared" si="51"/>
        <v>0.04251280468137123</v>
      </c>
      <c r="AQ419" s="5">
        <f t="shared" si="52"/>
        <v>0.03400000000000002</v>
      </c>
      <c r="AR419" s="13">
        <f t="shared" si="53"/>
        <v>0.9354605571618659</v>
      </c>
      <c r="AS419" s="5">
        <f t="shared" si="54"/>
        <v>0.0005</v>
      </c>
      <c r="AT419" s="5">
        <f t="shared" si="55"/>
        <v>0.8664999999999999</v>
      </c>
      <c r="AU419" s="62">
        <f t="shared" si="56"/>
        <v>0.004801503303001805</v>
      </c>
    </row>
    <row r="420" spans="38:47" ht="12.75">
      <c r="AL420" s="9">
        <v>867</v>
      </c>
      <c r="AM420" s="9">
        <f t="shared" si="48"/>
        <v>0.867</v>
      </c>
      <c r="AN420" s="5">
        <f t="shared" si="50"/>
        <v>0.01417525267378584</v>
      </c>
      <c r="AO420" s="5">
        <f t="shared" si="49"/>
        <v>0.0014175252673785841</v>
      </c>
      <c r="AP420" s="5">
        <f t="shared" si="51"/>
        <v>0.041261707208651</v>
      </c>
      <c r="AQ420" s="5">
        <f t="shared" si="52"/>
        <v>0.03300000000000003</v>
      </c>
      <c r="AR420" s="13">
        <f t="shared" si="53"/>
        <v>0.9344175252673786</v>
      </c>
      <c r="AS420" s="5">
        <f t="shared" si="54"/>
        <v>0.0005</v>
      </c>
      <c r="AT420" s="5">
        <f t="shared" si="55"/>
        <v>0.8674999999999999</v>
      </c>
      <c r="AU420" s="62">
        <f t="shared" si="56"/>
        <v>0.004807047764090721</v>
      </c>
    </row>
    <row r="421" spans="38:47" ht="12.75">
      <c r="AL421" s="9">
        <v>868</v>
      </c>
      <c r="AM421" s="9">
        <f t="shared" si="48"/>
        <v>0.868</v>
      </c>
      <c r="AN421" s="5">
        <f t="shared" si="50"/>
        <v>0.01374500040224418</v>
      </c>
      <c r="AO421" s="5">
        <f t="shared" si="49"/>
        <v>0.0013745000402244178</v>
      </c>
      <c r="AP421" s="5">
        <f t="shared" si="51"/>
        <v>0.04001067435398896</v>
      </c>
      <c r="AQ421" s="5">
        <f t="shared" si="52"/>
        <v>0.03200000000000003</v>
      </c>
      <c r="AR421" s="13">
        <f t="shared" si="53"/>
        <v>0.9333745000402245</v>
      </c>
      <c r="AS421" s="5">
        <f t="shared" si="54"/>
        <v>0.0005</v>
      </c>
      <c r="AT421" s="5">
        <f t="shared" si="55"/>
        <v>0.8684999999999999</v>
      </c>
      <c r="AU421" s="62">
        <f t="shared" si="56"/>
        <v>0.004812592225179638</v>
      </c>
    </row>
    <row r="422" spans="38:47" ht="12.75">
      <c r="AL422" s="9">
        <v>869</v>
      </c>
      <c r="AM422" s="9">
        <f t="shared" si="48"/>
        <v>0.869</v>
      </c>
      <c r="AN422" s="5">
        <f t="shared" si="50"/>
        <v>0.013314812767189706</v>
      </c>
      <c r="AO422" s="5">
        <f t="shared" si="49"/>
        <v>0.0013314812767189707</v>
      </c>
      <c r="AP422" s="5">
        <f t="shared" si="51"/>
        <v>0.0387597041497012</v>
      </c>
      <c r="AQ422" s="5">
        <f t="shared" si="52"/>
        <v>0.031000000000000017</v>
      </c>
      <c r="AR422" s="13">
        <f t="shared" si="53"/>
        <v>0.932331481276719</v>
      </c>
      <c r="AS422" s="5">
        <f t="shared" si="54"/>
        <v>0.0005</v>
      </c>
      <c r="AT422" s="5">
        <f t="shared" si="55"/>
        <v>0.8694999999999999</v>
      </c>
      <c r="AU422" s="62">
        <f t="shared" si="56"/>
        <v>0.004818136686268554</v>
      </c>
    </row>
    <row r="423" spans="38:47" ht="12.75">
      <c r="AL423" s="9">
        <v>870</v>
      </c>
      <c r="AM423" s="9">
        <f t="shared" si="48"/>
        <v>0.87</v>
      </c>
      <c r="AN423" s="5">
        <f t="shared" si="50"/>
        <v>0.012884687733300574</v>
      </c>
      <c r="AO423" s="5">
        <f t="shared" si="49"/>
        <v>0.0012884687733300574</v>
      </c>
      <c r="AP423" s="5">
        <f t="shared" si="51"/>
        <v>0.03750879462898865</v>
      </c>
      <c r="AQ423" s="5">
        <f t="shared" si="52"/>
        <v>0.030000000000000023</v>
      </c>
      <c r="AR423" s="13">
        <f t="shared" si="53"/>
        <v>0.93128846877333</v>
      </c>
      <c r="AS423" s="5">
        <f t="shared" si="54"/>
        <v>0.0005</v>
      </c>
      <c r="AT423" s="5">
        <f t="shared" si="55"/>
        <v>0.8704999999999999</v>
      </c>
      <c r="AU423" s="62">
        <f t="shared" si="56"/>
        <v>0.004823681147357471</v>
      </c>
    </row>
    <row r="424" spans="38:47" ht="12.75">
      <c r="AL424" s="9">
        <v>871</v>
      </c>
      <c r="AM424" s="9">
        <f t="shared" si="48"/>
        <v>0.871</v>
      </c>
      <c r="AN424" s="5">
        <f t="shared" si="50"/>
        <v>0.012454623266729513</v>
      </c>
      <c r="AO424" s="5">
        <f t="shared" si="49"/>
        <v>0.0012454623266729514</v>
      </c>
      <c r="AP424" s="5">
        <f t="shared" si="51"/>
        <v>0.036257943825908974</v>
      </c>
      <c r="AQ424" s="5">
        <f t="shared" si="52"/>
        <v>0.029000000000000026</v>
      </c>
      <c r="AR424" s="13">
        <f t="shared" si="53"/>
        <v>0.930245462326673</v>
      </c>
      <c r="AS424" s="5">
        <f t="shared" si="54"/>
        <v>0.0005</v>
      </c>
      <c r="AT424" s="5">
        <f t="shared" si="55"/>
        <v>0.8714999999999999</v>
      </c>
      <c r="AU424" s="62">
        <f t="shared" si="56"/>
        <v>0.004829225608446387</v>
      </c>
    </row>
    <row r="425" spans="38:47" ht="12.75">
      <c r="AL425" s="9">
        <v>872</v>
      </c>
      <c r="AM425" s="9">
        <f t="shared" si="48"/>
        <v>0.872</v>
      </c>
      <c r="AN425" s="5">
        <f t="shared" si="50"/>
        <v>0.012024617335055492</v>
      </c>
      <c r="AO425" s="5">
        <f t="shared" si="49"/>
        <v>0.0012024617335055492</v>
      </c>
      <c r="AP425" s="5">
        <f t="shared" si="51"/>
        <v>0.03500714977534867</v>
      </c>
      <c r="AQ425" s="5">
        <f t="shared" si="52"/>
        <v>0.02800000000000002</v>
      </c>
      <c r="AR425" s="13">
        <f t="shared" si="53"/>
        <v>0.9292024617335055</v>
      </c>
      <c r="AS425" s="5">
        <f t="shared" si="54"/>
        <v>0.0005</v>
      </c>
      <c r="AT425" s="5">
        <f t="shared" si="55"/>
        <v>0.8724999999999999</v>
      </c>
      <c r="AU425" s="62">
        <f t="shared" si="56"/>
        <v>0.004834770069535304</v>
      </c>
    </row>
    <row r="426" spans="38:47" ht="12.75">
      <c r="AL426" s="9">
        <v>873</v>
      </c>
      <c r="AM426" s="9">
        <f t="shared" si="48"/>
        <v>0.873</v>
      </c>
      <c r="AN426" s="5">
        <f t="shared" si="50"/>
        <v>0.01159466790723542</v>
      </c>
      <c r="AO426" s="5">
        <f t="shared" si="49"/>
        <v>0.001159466790723542</v>
      </c>
      <c r="AP426" s="5">
        <f t="shared" si="51"/>
        <v>0.03375641051299517</v>
      </c>
      <c r="AQ426" s="5">
        <f t="shared" si="52"/>
        <v>0.027000000000000024</v>
      </c>
      <c r="AR426" s="13">
        <f t="shared" si="53"/>
        <v>0.9281594667907236</v>
      </c>
      <c r="AS426" s="5">
        <f t="shared" si="54"/>
        <v>0.0005</v>
      </c>
      <c r="AT426" s="5">
        <f t="shared" si="55"/>
        <v>0.8734999999999999</v>
      </c>
      <c r="AU426" s="62">
        <f t="shared" si="56"/>
        <v>0.004840314530624221</v>
      </c>
    </row>
    <row r="427" spans="38:47" ht="12.75">
      <c r="AL427" s="9">
        <v>874</v>
      </c>
      <c r="AM427" s="9">
        <f t="shared" si="48"/>
        <v>0.874</v>
      </c>
      <c r="AN427" s="5">
        <f t="shared" si="50"/>
        <v>0.011164772953555944</v>
      </c>
      <c r="AO427" s="5">
        <f t="shared" si="49"/>
        <v>0.0011164772953555944</v>
      </c>
      <c r="AP427" s="5">
        <f t="shared" si="51"/>
        <v>0.03250572407530884</v>
      </c>
      <c r="AQ427" s="5">
        <f t="shared" si="52"/>
        <v>0.026000000000000023</v>
      </c>
      <c r="AR427" s="13">
        <f t="shared" si="53"/>
        <v>0.9271164772953556</v>
      </c>
      <c r="AS427" s="5">
        <f t="shared" si="54"/>
        <v>0.0005</v>
      </c>
      <c r="AT427" s="5">
        <f t="shared" si="55"/>
        <v>0.8744999999999999</v>
      </c>
      <c r="AU427" s="62">
        <f t="shared" si="56"/>
        <v>0.004845858991713138</v>
      </c>
    </row>
    <row r="428" spans="38:47" ht="12.75">
      <c r="AL428" s="9">
        <v>875</v>
      </c>
      <c r="AM428" s="9">
        <f t="shared" si="48"/>
        <v>0.875</v>
      </c>
      <c r="AN428" s="5">
        <f t="shared" si="50"/>
        <v>0.010734930445585312</v>
      </c>
      <c r="AO428" s="5">
        <f t="shared" si="49"/>
        <v>0.0010734930445585311</v>
      </c>
      <c r="AP428" s="5">
        <f t="shared" si="51"/>
        <v>0.03125508849949518</v>
      </c>
      <c r="AQ428" s="5">
        <f t="shared" si="52"/>
        <v>0.025000000000000022</v>
      </c>
      <c r="AR428" s="13">
        <f t="shared" si="53"/>
        <v>0.9260734930445585</v>
      </c>
      <c r="AS428" s="5">
        <f t="shared" si="54"/>
        <v>0.0005</v>
      </c>
      <c r="AT428" s="5">
        <f t="shared" si="55"/>
        <v>0.8755</v>
      </c>
      <c r="AU428" s="62">
        <f t="shared" si="56"/>
        <v>0.004851403452802054</v>
      </c>
    </row>
    <row r="429" spans="38:47" ht="12.75">
      <c r="AL429" s="9">
        <v>876</v>
      </c>
      <c r="AM429" s="9">
        <f t="shared" si="48"/>
        <v>0.876</v>
      </c>
      <c r="AN429" s="5">
        <f t="shared" si="50"/>
        <v>0.010305138356125317</v>
      </c>
      <c r="AO429" s="5">
        <f t="shared" si="49"/>
        <v>0.0010305138356125317</v>
      </c>
      <c r="AP429" s="5">
        <f t="shared" si="51"/>
        <v>0.030004501823476963</v>
      </c>
      <c r="AQ429" s="5">
        <f t="shared" si="52"/>
        <v>0.02400000000000002</v>
      </c>
      <c r="AR429" s="13">
        <f t="shared" si="53"/>
        <v>0.9250305138356125</v>
      </c>
      <c r="AS429" s="5">
        <f t="shared" si="54"/>
        <v>0.0005</v>
      </c>
      <c r="AT429" s="5">
        <f t="shared" si="55"/>
        <v>0.8765</v>
      </c>
      <c r="AU429" s="62">
        <f t="shared" si="56"/>
        <v>0.004856947913890971</v>
      </c>
    </row>
    <row r="430" spans="38:47" ht="12.75">
      <c r="AL430" s="9">
        <v>877</v>
      </c>
      <c r="AM430" s="9">
        <f t="shared" si="48"/>
        <v>0.877</v>
      </c>
      <c r="AN430" s="5">
        <f t="shared" si="50"/>
        <v>0.009875394659163293</v>
      </c>
      <c r="AO430" s="5">
        <f t="shared" si="49"/>
        <v>0.0009875394659163293</v>
      </c>
      <c r="AP430" s="5">
        <f t="shared" si="51"/>
        <v>0.028753962085866395</v>
      </c>
      <c r="AQ430" s="5">
        <f t="shared" si="52"/>
        <v>0.023000000000000017</v>
      </c>
      <c r="AR430" s="13">
        <f t="shared" si="53"/>
        <v>0.9239875394659164</v>
      </c>
      <c r="AS430" s="5">
        <f t="shared" si="54"/>
        <v>0.0005</v>
      </c>
      <c r="AT430" s="5">
        <f t="shared" si="55"/>
        <v>0.8775</v>
      </c>
      <c r="AU430" s="62">
        <f t="shared" si="56"/>
        <v>0.004862492374979888</v>
      </c>
    </row>
    <row r="431" spans="38:47" ht="12.75">
      <c r="AL431" s="9">
        <v>878</v>
      </c>
      <c r="AM431" s="9">
        <f t="shared" si="48"/>
        <v>0.878</v>
      </c>
      <c r="AN431" s="5">
        <f t="shared" si="50"/>
        <v>0.009445697329824195</v>
      </c>
      <c r="AO431" s="5">
        <f t="shared" si="49"/>
        <v>0.0009445697329824195</v>
      </c>
      <c r="AP431" s="5">
        <f t="shared" si="51"/>
        <v>0.027503467325937364</v>
      </c>
      <c r="AQ431" s="5">
        <f t="shared" si="52"/>
        <v>0.02200000000000002</v>
      </c>
      <c r="AR431" s="13">
        <f t="shared" si="53"/>
        <v>0.9229445697329824</v>
      </c>
      <c r="AS431" s="5">
        <f t="shared" si="54"/>
        <v>0.0005</v>
      </c>
      <c r="AT431" s="5">
        <f t="shared" si="55"/>
        <v>0.8785</v>
      </c>
      <c r="AU431" s="62">
        <f t="shared" si="56"/>
        <v>0.004868036836068804</v>
      </c>
    </row>
    <row r="432" spans="38:47" ht="12.75">
      <c r="AL432" s="9">
        <v>879</v>
      </c>
      <c r="AM432" s="9">
        <f t="shared" si="48"/>
        <v>0.879</v>
      </c>
      <c r="AN432" s="5">
        <f t="shared" si="50"/>
        <v>0.009016044344322722</v>
      </c>
      <c r="AO432" s="5">
        <f t="shared" si="49"/>
        <v>0.0009016044344322722</v>
      </c>
      <c r="AP432" s="5">
        <f t="shared" si="51"/>
        <v>0.026253015583597644</v>
      </c>
      <c r="AQ432" s="5">
        <f t="shared" si="52"/>
        <v>0.02100000000000002</v>
      </c>
      <c r="AR432" s="13">
        <f t="shared" si="53"/>
        <v>0.9219016044344323</v>
      </c>
      <c r="AS432" s="5">
        <f t="shared" si="54"/>
        <v>0.0005</v>
      </c>
      <c r="AT432" s="5">
        <f t="shared" si="55"/>
        <v>0.8795</v>
      </c>
      <c r="AU432" s="62">
        <f t="shared" si="56"/>
        <v>0.00487358129715772</v>
      </c>
    </row>
    <row r="433" spans="38:47" ht="12.75">
      <c r="AL433" s="9">
        <v>880</v>
      </c>
      <c r="AM433" s="9">
        <f t="shared" si="48"/>
        <v>0.88</v>
      </c>
      <c r="AN433" s="5">
        <f t="shared" si="50"/>
        <v>0.008586433679915509</v>
      </c>
      <c r="AO433" s="5">
        <f t="shared" si="49"/>
        <v>0.0008586433679915508</v>
      </c>
      <c r="AP433" s="5">
        <f t="shared" si="51"/>
        <v>0.025002604899361156</v>
      </c>
      <c r="AQ433" s="5">
        <f t="shared" si="52"/>
        <v>0.020000000000000018</v>
      </c>
      <c r="AR433" s="13">
        <f t="shared" si="53"/>
        <v>0.9208586433679916</v>
      </c>
      <c r="AS433" s="5">
        <f t="shared" si="54"/>
        <v>0.0005</v>
      </c>
      <c r="AT433" s="5">
        <f t="shared" si="55"/>
        <v>0.8805</v>
      </c>
      <c r="AU433" s="62">
        <f t="shared" si="56"/>
        <v>0.004879125758246637</v>
      </c>
    </row>
    <row r="434" spans="38:47" ht="12.75">
      <c r="AL434" s="9">
        <v>881</v>
      </c>
      <c r="AM434" s="9">
        <f t="shared" si="48"/>
        <v>0.881</v>
      </c>
      <c r="AN434" s="5">
        <f t="shared" si="50"/>
        <v>0.008156863314853385</v>
      </c>
      <c r="AO434" s="5">
        <f t="shared" si="49"/>
        <v>0.0008156863314853385</v>
      </c>
      <c r="AP434" s="5">
        <f t="shared" si="51"/>
        <v>0.023752233314320293</v>
      </c>
      <c r="AQ434" s="5">
        <f t="shared" si="52"/>
        <v>0.019000000000000017</v>
      </c>
      <c r="AR434" s="13">
        <f t="shared" si="53"/>
        <v>0.9198156863314854</v>
      </c>
      <c r="AS434" s="5">
        <f t="shared" si="54"/>
        <v>0.0005</v>
      </c>
      <c r="AT434" s="5">
        <f t="shared" si="55"/>
        <v>0.8815</v>
      </c>
      <c r="AU434" s="62">
        <f t="shared" si="56"/>
        <v>0.004884670219335554</v>
      </c>
    </row>
    <row r="435" spans="38:47" ht="12.75">
      <c r="AL435" s="9">
        <v>882</v>
      </c>
      <c r="AM435" s="9">
        <f t="shared" si="48"/>
        <v>0.882</v>
      </c>
      <c r="AN435" s="5">
        <f t="shared" si="50"/>
        <v>0.007727331228333671</v>
      </c>
      <c r="AO435" s="5">
        <f t="shared" si="49"/>
        <v>0.0007727331228333671</v>
      </c>
      <c r="AP435" s="5">
        <f t="shared" si="51"/>
        <v>0.022501898870118185</v>
      </c>
      <c r="AQ435" s="5">
        <f t="shared" si="52"/>
        <v>0.01800000000000002</v>
      </c>
      <c r="AR435" s="13">
        <f t="shared" si="53"/>
        <v>0.9187727331228335</v>
      </c>
      <c r="AS435" s="5">
        <f t="shared" si="54"/>
        <v>0.0005</v>
      </c>
      <c r="AT435" s="5">
        <f t="shared" si="55"/>
        <v>0.8825</v>
      </c>
      <c r="AU435" s="62">
        <f t="shared" si="56"/>
        <v>0.004890214680424471</v>
      </c>
    </row>
    <row r="436" spans="38:47" ht="12.75">
      <c r="AL436" s="9">
        <v>883</v>
      </c>
      <c r="AM436" s="9">
        <f t="shared" si="48"/>
        <v>0.883</v>
      </c>
      <c r="AN436" s="5">
        <f t="shared" si="50"/>
        <v>0.007297835400452532</v>
      </c>
      <c r="AO436" s="5">
        <f t="shared" si="49"/>
        <v>0.0007297835400452532</v>
      </c>
      <c r="AP436" s="5">
        <f t="shared" si="51"/>
        <v>0.021251599608921035</v>
      </c>
      <c r="AQ436" s="5">
        <f t="shared" si="52"/>
        <v>0.01700000000000001</v>
      </c>
      <c r="AR436" s="13">
        <f t="shared" si="53"/>
        <v>0.9177297835400453</v>
      </c>
      <c r="AS436" s="5">
        <f t="shared" si="54"/>
        <v>0.0005</v>
      </c>
      <c r="AT436" s="5">
        <f t="shared" si="55"/>
        <v>0.8835</v>
      </c>
      <c r="AU436" s="62">
        <f t="shared" si="56"/>
        <v>0.004895759141513387</v>
      </c>
    </row>
    <row r="437" spans="38:47" ht="12.75">
      <c r="AL437" s="9">
        <v>884</v>
      </c>
      <c r="AM437" s="9">
        <f aca="true" t="shared" si="57" ref="AM437:AM500">AL437*$AN$49</f>
        <v>0.884</v>
      </c>
      <c r="AN437" s="5">
        <f t="shared" si="50"/>
        <v>0.006868373812157395</v>
      </c>
      <c r="AO437" s="5">
        <f aca="true" t="shared" si="58" ref="AO437:AO500">AN437/$AN$50</f>
        <v>0.0006868373812157395</v>
      </c>
      <c r="AP437" s="5">
        <f t="shared" si="51"/>
        <v>0.020001333573390512</v>
      </c>
      <c r="AQ437" s="5">
        <f t="shared" si="52"/>
        <v>0.016000000000000018</v>
      </c>
      <c r="AR437" s="13">
        <f t="shared" si="53"/>
        <v>0.9166868373812158</v>
      </c>
      <c r="AS437" s="5">
        <f t="shared" si="54"/>
        <v>0.0005</v>
      </c>
      <c r="AT437" s="5">
        <f t="shared" si="55"/>
        <v>0.8845</v>
      </c>
      <c r="AU437" s="62">
        <f t="shared" si="56"/>
        <v>0.004901303602602304</v>
      </c>
    </row>
    <row r="438" spans="38:47" ht="12.75">
      <c r="AL438" s="9">
        <v>885</v>
      </c>
      <c r="AM438" s="9">
        <f t="shared" si="57"/>
        <v>0.885</v>
      </c>
      <c r="AN438" s="5">
        <f aca="true" t="shared" si="59" ref="AN438:AN501">IF(AM438&lt;$AE$80,($AC$67*$AC$64*($AE$80-AM438)/SQRT($AC$63^2-($AE$80-AM438)^2)),-($AC$67*$AC$64*($AE$80-AM438)/SQRT($AC$63^2-($AE$80-AM438)^2)))</f>
        <v>0.00643894444519938</v>
      </c>
      <c r="AO438" s="5">
        <f t="shared" si="58"/>
        <v>0.000643894444519938</v>
      </c>
      <c r="AP438" s="5">
        <f aca="true" t="shared" si="60" ref="AP438:AP501">ATAN(AN438/($AC$67*$AC$64))</f>
        <v>0.01875109880665604</v>
      </c>
      <c r="AQ438" s="5">
        <f aca="true" t="shared" si="61" ref="AQ438:AQ501">$AC$63*SIN(AP438)</f>
        <v>0.015000000000000013</v>
      </c>
      <c r="AR438" s="13">
        <f aca="true" t="shared" si="62" ref="AR438:AR501">AO438+$AH$94+$AH$103+$AC$63*SIN(AP438)</f>
        <v>0.91564389444452</v>
      </c>
      <c r="AS438" s="5">
        <f aca="true" t="shared" si="63" ref="AS438:AS501">($AH$125)/$AN$50</f>
        <v>0.0005</v>
      </c>
      <c r="AT438" s="5">
        <f aca="true" t="shared" si="64" ref="AT438:AT501">AM438+AS438</f>
        <v>0.8855</v>
      </c>
      <c r="AU438" s="62">
        <f t="shared" si="56"/>
        <v>0.004906848063691221</v>
      </c>
    </row>
    <row r="439" spans="38:47" ht="12.75">
      <c r="AL439" s="9">
        <v>886</v>
      </c>
      <c r="AM439" s="9">
        <f t="shared" si="57"/>
        <v>0.886</v>
      </c>
      <c r="AN439" s="5">
        <f t="shared" si="59"/>
        <v>0.006009545282085817</v>
      </c>
      <c r="AO439" s="5">
        <f t="shared" si="58"/>
        <v>0.0006009545282085817</v>
      </c>
      <c r="AP439" s="5">
        <f t="shared" si="60"/>
        <v>0.01750089335228727</v>
      </c>
      <c r="AQ439" s="5">
        <f t="shared" si="61"/>
        <v>0.01400000000000001</v>
      </c>
      <c r="AR439" s="13">
        <f t="shared" si="62"/>
        <v>0.9146009545282086</v>
      </c>
      <c r="AS439" s="5">
        <f t="shared" si="63"/>
        <v>0.0005</v>
      </c>
      <c r="AT439" s="5">
        <f t="shared" si="64"/>
        <v>0.8865</v>
      </c>
      <c r="AU439" s="62">
        <f aca="true" t="shared" si="65" ref="AU439:AU502">$AC$67*$AC$62^2*AM439</f>
        <v>0.0049123925247801375</v>
      </c>
    </row>
    <row r="440" spans="38:47" ht="12.75">
      <c r="AL440" s="9">
        <v>887</v>
      </c>
      <c r="AM440" s="9">
        <f t="shared" si="57"/>
        <v>0.887</v>
      </c>
      <c r="AN440" s="5">
        <f t="shared" si="59"/>
        <v>0.0055801743060327706</v>
      </c>
      <c r="AO440" s="5">
        <f t="shared" si="58"/>
        <v>0.0005580174306032771</v>
      </c>
      <c r="AP440" s="5">
        <f t="shared" si="60"/>
        <v>0.016250715254266426</v>
      </c>
      <c r="AQ440" s="5">
        <f t="shared" si="61"/>
        <v>0.01300000000000001</v>
      </c>
      <c r="AR440" s="13">
        <f t="shared" si="62"/>
        <v>0.9135580174306034</v>
      </c>
      <c r="AS440" s="5">
        <f t="shared" si="63"/>
        <v>0.0005</v>
      </c>
      <c r="AT440" s="5">
        <f t="shared" si="64"/>
        <v>0.8875</v>
      </c>
      <c r="AU440" s="62">
        <f t="shared" si="65"/>
        <v>0.004917936985869053</v>
      </c>
    </row>
    <row r="441" spans="38:47" ht="12.75">
      <c r="AL441" s="9">
        <v>888</v>
      </c>
      <c r="AM441" s="9">
        <f t="shared" si="57"/>
        <v>0.888</v>
      </c>
      <c r="AN441" s="5">
        <f t="shared" si="59"/>
        <v>0.005150829500917618</v>
      </c>
      <c r="AO441" s="5">
        <f t="shared" si="58"/>
        <v>0.0005150829500917618</v>
      </c>
      <c r="AP441" s="5">
        <f t="shared" si="60"/>
        <v>0.015000562556960766</v>
      </c>
      <c r="AQ441" s="5">
        <f t="shared" si="61"/>
        <v>0.01200000000000001</v>
      </c>
      <c r="AR441" s="13">
        <f t="shared" si="62"/>
        <v>0.9125150829500919</v>
      </c>
      <c r="AS441" s="5">
        <f t="shared" si="63"/>
        <v>0.0005</v>
      </c>
      <c r="AT441" s="5">
        <f t="shared" si="64"/>
        <v>0.8885</v>
      </c>
      <c r="AU441" s="62">
        <f t="shared" si="65"/>
        <v>0.00492348144695797</v>
      </c>
    </row>
    <row r="442" spans="38:47" ht="12.75">
      <c r="AL442" s="9">
        <v>889</v>
      </c>
      <c r="AM442" s="9">
        <f t="shared" si="57"/>
        <v>0.889</v>
      </c>
      <c r="AN442" s="5">
        <f t="shared" si="59"/>
        <v>0.004721508851231664</v>
      </c>
      <c r="AO442" s="5">
        <f t="shared" si="58"/>
        <v>0.00047215088512316645</v>
      </c>
      <c r="AP442" s="5">
        <f t="shared" si="60"/>
        <v>0.013750433305094975</v>
      </c>
      <c r="AQ442" s="5">
        <f t="shared" si="61"/>
        <v>0.01100000000000001</v>
      </c>
      <c r="AR442" s="13">
        <f t="shared" si="62"/>
        <v>0.9114721508851232</v>
      </c>
      <c r="AS442" s="5">
        <f t="shared" si="63"/>
        <v>0.0005</v>
      </c>
      <c r="AT442" s="5">
        <f t="shared" si="64"/>
        <v>0.8895</v>
      </c>
      <c r="AU442" s="62">
        <f t="shared" si="65"/>
        <v>0.004929025908046887</v>
      </c>
    </row>
    <row r="443" spans="38:47" ht="12.75">
      <c r="AL443" s="9">
        <v>890</v>
      </c>
      <c r="AM443" s="9">
        <f t="shared" si="57"/>
        <v>0.89</v>
      </c>
      <c r="AN443" s="5">
        <f t="shared" si="59"/>
        <v>0.004292210342032785</v>
      </c>
      <c r="AO443" s="5">
        <f t="shared" si="58"/>
        <v>0.00042922103420327853</v>
      </c>
      <c r="AP443" s="5">
        <f t="shared" si="60"/>
        <v>0.012500325543723654</v>
      </c>
      <c r="AQ443" s="5">
        <f t="shared" si="61"/>
        <v>0.010000000000000007</v>
      </c>
      <c r="AR443" s="13">
        <f t="shared" si="62"/>
        <v>0.9104292210342033</v>
      </c>
      <c r="AS443" s="5">
        <f t="shared" si="63"/>
        <v>0.0005</v>
      </c>
      <c r="AT443" s="5">
        <f t="shared" si="64"/>
        <v>0.8905</v>
      </c>
      <c r="AU443" s="62">
        <f t="shared" si="65"/>
        <v>0.004934570369135804</v>
      </c>
    </row>
    <row r="444" spans="38:47" ht="12.75">
      <c r="AL444" s="9">
        <v>891</v>
      </c>
      <c r="AM444" s="9">
        <f t="shared" si="57"/>
        <v>0.891</v>
      </c>
      <c r="AN444" s="5">
        <f t="shared" si="59"/>
        <v>0.003862931958898105</v>
      </c>
      <c r="AO444" s="5">
        <f t="shared" si="58"/>
        <v>0.0003862931958898105</v>
      </c>
      <c r="AP444" s="5">
        <f t="shared" si="60"/>
        <v>0.01125023731820377</v>
      </c>
      <c r="AQ444" s="5">
        <f t="shared" si="61"/>
        <v>0.009000000000000006</v>
      </c>
      <c r="AR444" s="13">
        <f t="shared" si="62"/>
        <v>0.9093862931958898</v>
      </c>
      <c r="AS444" s="5">
        <f t="shared" si="63"/>
        <v>0.0005</v>
      </c>
      <c r="AT444" s="5">
        <f t="shared" si="64"/>
        <v>0.8915</v>
      </c>
      <c r="AU444" s="62">
        <f t="shared" si="65"/>
        <v>0.00494011483022472</v>
      </c>
    </row>
    <row r="445" spans="38:47" ht="12.75">
      <c r="AL445" s="9">
        <v>892</v>
      </c>
      <c r="AM445" s="9">
        <f t="shared" si="57"/>
        <v>0.892</v>
      </c>
      <c r="AN445" s="5">
        <f t="shared" si="59"/>
        <v>0.003433671687876701</v>
      </c>
      <c r="AO445" s="5">
        <f t="shared" si="58"/>
        <v>0.0003433671687876701</v>
      </c>
      <c r="AP445" s="5">
        <f t="shared" si="60"/>
        <v>0.010000166674167121</v>
      </c>
      <c r="AQ445" s="5">
        <f t="shared" si="61"/>
        <v>0.008000000000000005</v>
      </c>
      <c r="AR445" s="13">
        <f t="shared" si="62"/>
        <v>0.9083433671687877</v>
      </c>
      <c r="AS445" s="5">
        <f t="shared" si="63"/>
        <v>0.0005</v>
      </c>
      <c r="AT445" s="5">
        <f t="shared" si="64"/>
        <v>0.8925</v>
      </c>
      <c r="AU445" s="62">
        <f t="shared" si="65"/>
        <v>0.004945659291313637</v>
      </c>
    </row>
    <row r="446" spans="38:47" ht="12.75">
      <c r="AL446" s="9">
        <v>893</v>
      </c>
      <c r="AM446" s="9">
        <f t="shared" si="57"/>
        <v>0.893</v>
      </c>
      <c r="AN446" s="5">
        <f t="shared" si="59"/>
        <v>0.0030044275154423377</v>
      </c>
      <c r="AO446" s="5">
        <f t="shared" si="58"/>
        <v>0.0003004427515442338</v>
      </c>
      <c r="AP446" s="5">
        <f t="shared" si="60"/>
        <v>0.00875011165749283</v>
      </c>
      <c r="AQ446" s="5">
        <f t="shared" si="61"/>
        <v>0.007000000000000004</v>
      </c>
      <c r="AR446" s="13">
        <f t="shared" si="62"/>
        <v>0.9073004427515442</v>
      </c>
      <c r="AS446" s="5">
        <f t="shared" si="63"/>
        <v>0.0005</v>
      </c>
      <c r="AT446" s="5">
        <f t="shared" si="64"/>
        <v>0.8935</v>
      </c>
      <c r="AU446" s="62">
        <f t="shared" si="65"/>
        <v>0.004951203752402554</v>
      </c>
    </row>
    <row r="447" spans="38:47" ht="12.75">
      <c r="AL447" s="9">
        <v>894</v>
      </c>
      <c r="AM447" s="9">
        <f t="shared" si="57"/>
        <v>0.894</v>
      </c>
      <c r="AN447" s="5">
        <f t="shared" si="59"/>
        <v>0.002575197428446217</v>
      </c>
      <c r="AO447" s="5">
        <f t="shared" si="58"/>
        <v>0.0002575197428446217</v>
      </c>
      <c r="AP447" s="5">
        <f t="shared" si="60"/>
        <v>0.007500070314279851</v>
      </c>
      <c r="AQ447" s="5">
        <f t="shared" si="61"/>
        <v>0.006000000000000005</v>
      </c>
      <c r="AR447" s="13">
        <f t="shared" si="62"/>
        <v>0.9062575197428446</v>
      </c>
      <c r="AS447" s="5">
        <f t="shared" si="63"/>
        <v>0.0005</v>
      </c>
      <c r="AT447" s="5">
        <f t="shared" si="64"/>
        <v>0.8945</v>
      </c>
      <c r="AU447" s="62">
        <f t="shared" si="65"/>
        <v>0.0049567482134914706</v>
      </c>
    </row>
    <row r="448" spans="38:47" ht="12.75">
      <c r="AL448" s="9">
        <v>895</v>
      </c>
      <c r="AM448" s="9">
        <f t="shared" si="57"/>
        <v>0.895</v>
      </c>
      <c r="AN448" s="5">
        <f t="shared" si="59"/>
        <v>0.0021459794140697543</v>
      </c>
      <c r="AO448" s="5">
        <f t="shared" si="58"/>
        <v>0.00021459794140697542</v>
      </c>
      <c r="AP448" s="5">
        <f t="shared" si="60"/>
        <v>0.006250040690819444</v>
      </c>
      <c r="AQ448" s="5">
        <f t="shared" si="61"/>
        <v>0.0050000000000000044</v>
      </c>
      <c r="AR448" s="13">
        <f t="shared" si="62"/>
        <v>0.905214597941407</v>
      </c>
      <c r="AS448" s="5">
        <f t="shared" si="63"/>
        <v>0.0005</v>
      </c>
      <c r="AT448" s="5">
        <f t="shared" si="64"/>
        <v>0.8955</v>
      </c>
      <c r="AU448" s="62">
        <f t="shared" si="65"/>
        <v>0.004962292674580387</v>
      </c>
    </row>
    <row r="449" spans="38:47" ht="12.75">
      <c r="AL449" s="9">
        <v>896</v>
      </c>
      <c r="AM449" s="9">
        <f t="shared" si="57"/>
        <v>0.896</v>
      </c>
      <c r="AN449" s="5">
        <f t="shared" si="59"/>
        <v>0.0017167714597773733</v>
      </c>
      <c r="AO449" s="5">
        <f t="shared" si="58"/>
        <v>0.00017167714597773732</v>
      </c>
      <c r="AP449" s="5">
        <f t="shared" si="60"/>
        <v>0.005000020833567716</v>
      </c>
      <c r="AQ449" s="5">
        <f t="shared" si="61"/>
        <v>0.004000000000000003</v>
      </c>
      <c r="AR449" s="13">
        <f t="shared" si="62"/>
        <v>0.9041716771459778</v>
      </c>
      <c r="AS449" s="5">
        <f t="shared" si="63"/>
        <v>0.0005</v>
      </c>
      <c r="AT449" s="5">
        <f t="shared" si="64"/>
        <v>0.8965</v>
      </c>
      <c r="AU449" s="62">
        <f t="shared" si="65"/>
        <v>0.004967837135669303</v>
      </c>
    </row>
    <row r="450" spans="38:47" ht="12.75">
      <c r="AL450" s="9">
        <v>897</v>
      </c>
      <c r="AM450" s="9">
        <f t="shared" si="57"/>
        <v>0.897</v>
      </c>
      <c r="AN450" s="5">
        <f t="shared" si="59"/>
        <v>0.0012875715532693133</v>
      </c>
      <c r="AO450" s="5">
        <f t="shared" si="58"/>
        <v>0.00012875715532693134</v>
      </c>
      <c r="AP450" s="5">
        <f t="shared" si="60"/>
        <v>0.0037500087891181224</v>
      </c>
      <c r="AQ450" s="5">
        <f t="shared" si="61"/>
        <v>0.003000000000000003</v>
      </c>
      <c r="AR450" s="13">
        <f t="shared" si="62"/>
        <v>0.9031287571553269</v>
      </c>
      <c r="AS450" s="5">
        <f t="shared" si="63"/>
        <v>0.0005</v>
      </c>
      <c r="AT450" s="5">
        <f t="shared" si="64"/>
        <v>0.8975</v>
      </c>
      <c r="AU450" s="62">
        <f t="shared" si="65"/>
        <v>0.00497338159675822</v>
      </c>
    </row>
    <row r="451" spans="38:47" ht="12.75">
      <c r="AL451" s="9">
        <v>898</v>
      </c>
      <c r="AM451" s="9">
        <f t="shared" si="57"/>
        <v>0.898</v>
      </c>
      <c r="AN451" s="5">
        <f t="shared" si="59"/>
        <v>0.0008583776824344497</v>
      </c>
      <c r="AO451" s="5">
        <f t="shared" si="58"/>
        <v>8.583776824344497E-05</v>
      </c>
      <c r="AP451" s="5">
        <f t="shared" si="60"/>
        <v>0.002500002604173993</v>
      </c>
      <c r="AQ451" s="5">
        <f t="shared" si="61"/>
        <v>0.0020000000000000013</v>
      </c>
      <c r="AR451" s="13">
        <f t="shared" si="62"/>
        <v>0.9020858377682435</v>
      </c>
      <c r="AS451" s="5">
        <f t="shared" si="63"/>
        <v>0.0005</v>
      </c>
      <c r="AT451" s="5">
        <f t="shared" si="64"/>
        <v>0.8985</v>
      </c>
      <c r="AU451" s="62">
        <f t="shared" si="65"/>
        <v>0.004978926057847137</v>
      </c>
    </row>
    <row r="452" spans="38:47" ht="12.75">
      <c r="AL452" s="9">
        <v>899</v>
      </c>
      <c r="AM452" s="9">
        <f t="shared" si="57"/>
        <v>0.899</v>
      </c>
      <c r="AN452" s="5">
        <f t="shared" si="59"/>
        <v>0.0004291878353031277</v>
      </c>
      <c r="AO452" s="5">
        <f t="shared" si="58"/>
        <v>4.291878353031277E-05</v>
      </c>
      <c r="AP452" s="5">
        <f t="shared" si="60"/>
        <v>0.001250000325521063</v>
      </c>
      <c r="AQ452" s="5">
        <f t="shared" si="61"/>
        <v>0.0010000000000000007</v>
      </c>
      <c r="AR452" s="13">
        <f t="shared" si="62"/>
        <v>0.9010429187835304</v>
      </c>
      <c r="AS452" s="5">
        <f t="shared" si="63"/>
        <v>0.0005</v>
      </c>
      <c r="AT452" s="5">
        <f t="shared" si="64"/>
        <v>0.8995</v>
      </c>
      <c r="AU452" s="62">
        <f t="shared" si="65"/>
        <v>0.004984470518936053</v>
      </c>
    </row>
    <row r="453" spans="38:47" ht="12.75">
      <c r="AL453" s="7">
        <v>900</v>
      </c>
      <c r="AM453" s="7">
        <f t="shared" si="57"/>
        <v>0.9</v>
      </c>
      <c r="AN453" s="5">
        <f t="shared" si="59"/>
        <v>0</v>
      </c>
      <c r="AO453" s="5">
        <f t="shared" si="58"/>
        <v>0</v>
      </c>
      <c r="AP453" s="5">
        <f t="shared" si="60"/>
        <v>0</v>
      </c>
      <c r="AQ453" s="5">
        <f t="shared" si="61"/>
        <v>0</v>
      </c>
      <c r="AR453" s="13">
        <f t="shared" si="62"/>
        <v>0.9</v>
      </c>
      <c r="AS453" s="5">
        <f t="shared" si="63"/>
        <v>0.0005</v>
      </c>
      <c r="AT453" s="5">
        <f t="shared" si="64"/>
        <v>0.9005</v>
      </c>
      <c r="AU453" s="62">
        <f t="shared" si="65"/>
        <v>0.00499001498002497</v>
      </c>
    </row>
    <row r="454" spans="38:47" ht="12.75">
      <c r="AL454" s="9">
        <v>901</v>
      </c>
      <c r="AM454" s="9">
        <f t="shared" si="57"/>
        <v>0.901</v>
      </c>
      <c r="AN454" s="5">
        <f t="shared" si="59"/>
        <v>0.0004291878353031277</v>
      </c>
      <c r="AO454" s="5">
        <f t="shared" si="58"/>
        <v>4.291878353031277E-05</v>
      </c>
      <c r="AP454" s="5">
        <f t="shared" si="60"/>
        <v>0.001250000325521063</v>
      </c>
      <c r="AQ454" s="5">
        <f t="shared" si="61"/>
        <v>0.0010000000000000007</v>
      </c>
      <c r="AR454" s="13">
        <f t="shared" si="62"/>
        <v>0.9010429187835304</v>
      </c>
      <c r="AS454" s="5">
        <f t="shared" si="63"/>
        <v>0.0005</v>
      </c>
      <c r="AT454" s="5">
        <f t="shared" si="64"/>
        <v>0.9015</v>
      </c>
      <c r="AU454" s="62">
        <f t="shared" si="65"/>
        <v>0.004995559441113887</v>
      </c>
    </row>
    <row r="455" spans="38:47" ht="12.75">
      <c r="AL455" s="9">
        <v>902</v>
      </c>
      <c r="AM455" s="9">
        <f t="shared" si="57"/>
        <v>0.902</v>
      </c>
      <c r="AN455" s="5">
        <f t="shared" si="59"/>
        <v>0.0008583776824344497</v>
      </c>
      <c r="AO455" s="5">
        <f t="shared" si="58"/>
        <v>8.583776824344497E-05</v>
      </c>
      <c r="AP455" s="5">
        <f t="shared" si="60"/>
        <v>0.002500002604173993</v>
      </c>
      <c r="AQ455" s="5">
        <f t="shared" si="61"/>
        <v>0.0020000000000000013</v>
      </c>
      <c r="AR455" s="13">
        <f t="shared" si="62"/>
        <v>0.9020858377682435</v>
      </c>
      <c r="AS455" s="5">
        <f t="shared" si="63"/>
        <v>0.0005</v>
      </c>
      <c r="AT455" s="5">
        <f t="shared" si="64"/>
        <v>0.9025</v>
      </c>
      <c r="AU455" s="62">
        <f t="shared" si="65"/>
        <v>0.005001103902202804</v>
      </c>
    </row>
    <row r="456" spans="38:47" ht="12.75">
      <c r="AL456" s="9">
        <v>903</v>
      </c>
      <c r="AM456" s="9">
        <f t="shared" si="57"/>
        <v>0.903</v>
      </c>
      <c r="AN456" s="5">
        <f t="shared" si="59"/>
        <v>0.0012875715532693133</v>
      </c>
      <c r="AO456" s="5">
        <f t="shared" si="58"/>
        <v>0.00012875715532693134</v>
      </c>
      <c r="AP456" s="5">
        <f t="shared" si="60"/>
        <v>0.0037500087891181224</v>
      </c>
      <c r="AQ456" s="5">
        <f t="shared" si="61"/>
        <v>0.003000000000000003</v>
      </c>
      <c r="AR456" s="13">
        <f t="shared" si="62"/>
        <v>0.9031287571553269</v>
      </c>
      <c r="AS456" s="5">
        <f t="shared" si="63"/>
        <v>0.0005</v>
      </c>
      <c r="AT456" s="5">
        <f t="shared" si="64"/>
        <v>0.9035</v>
      </c>
      <c r="AU456" s="62">
        <f t="shared" si="65"/>
        <v>0.00500664836329172</v>
      </c>
    </row>
    <row r="457" spans="38:47" ht="12.75">
      <c r="AL457" s="9">
        <v>904</v>
      </c>
      <c r="AM457" s="9">
        <f t="shared" si="57"/>
        <v>0.904</v>
      </c>
      <c r="AN457" s="5">
        <f t="shared" si="59"/>
        <v>0.0017167714597773733</v>
      </c>
      <c r="AO457" s="5">
        <f t="shared" si="58"/>
        <v>0.00017167714597773732</v>
      </c>
      <c r="AP457" s="5">
        <f t="shared" si="60"/>
        <v>0.005000020833567716</v>
      </c>
      <c r="AQ457" s="5">
        <f t="shared" si="61"/>
        <v>0.004000000000000003</v>
      </c>
      <c r="AR457" s="13">
        <f t="shared" si="62"/>
        <v>0.9041716771459778</v>
      </c>
      <c r="AS457" s="5">
        <f t="shared" si="63"/>
        <v>0.0005</v>
      </c>
      <c r="AT457" s="5">
        <f t="shared" si="64"/>
        <v>0.9045</v>
      </c>
      <c r="AU457" s="62">
        <f t="shared" si="65"/>
        <v>0.005012192824380636</v>
      </c>
    </row>
    <row r="458" spans="38:47" ht="12.75">
      <c r="AL458" s="9">
        <v>905</v>
      </c>
      <c r="AM458" s="9">
        <f t="shared" si="57"/>
        <v>0.905</v>
      </c>
      <c r="AN458" s="5">
        <f t="shared" si="59"/>
        <v>0.0021459794140697543</v>
      </c>
      <c r="AO458" s="5">
        <f t="shared" si="58"/>
        <v>0.00021459794140697542</v>
      </c>
      <c r="AP458" s="5">
        <f t="shared" si="60"/>
        <v>0.006250040690819444</v>
      </c>
      <c r="AQ458" s="5">
        <f t="shared" si="61"/>
        <v>0.0050000000000000044</v>
      </c>
      <c r="AR458" s="13">
        <f t="shared" si="62"/>
        <v>0.905214597941407</v>
      </c>
      <c r="AS458" s="5">
        <f t="shared" si="63"/>
        <v>0.0005</v>
      </c>
      <c r="AT458" s="5">
        <f t="shared" si="64"/>
        <v>0.9055</v>
      </c>
      <c r="AU458" s="62">
        <f t="shared" si="65"/>
        <v>0.005017737285469553</v>
      </c>
    </row>
    <row r="459" spans="38:47" ht="12.75">
      <c r="AL459" s="9">
        <v>906</v>
      </c>
      <c r="AM459" s="9">
        <f t="shared" si="57"/>
        <v>0.906</v>
      </c>
      <c r="AN459" s="5">
        <f t="shared" si="59"/>
        <v>0.002575197428446217</v>
      </c>
      <c r="AO459" s="5">
        <f t="shared" si="58"/>
        <v>0.0002575197428446217</v>
      </c>
      <c r="AP459" s="5">
        <f t="shared" si="60"/>
        <v>0.007500070314279851</v>
      </c>
      <c r="AQ459" s="5">
        <f t="shared" si="61"/>
        <v>0.006000000000000005</v>
      </c>
      <c r="AR459" s="13">
        <f t="shared" si="62"/>
        <v>0.9062575197428446</v>
      </c>
      <c r="AS459" s="5">
        <f t="shared" si="63"/>
        <v>0.0005</v>
      </c>
      <c r="AT459" s="5">
        <f t="shared" si="64"/>
        <v>0.9065</v>
      </c>
      <c r="AU459" s="62">
        <f t="shared" si="65"/>
        <v>0.00502328174655847</v>
      </c>
    </row>
    <row r="460" spans="38:47" ht="12.75">
      <c r="AL460" s="9">
        <v>907</v>
      </c>
      <c r="AM460" s="9">
        <f t="shared" si="57"/>
        <v>0.907</v>
      </c>
      <c r="AN460" s="5">
        <f t="shared" si="59"/>
        <v>0.0030044275154423377</v>
      </c>
      <c r="AO460" s="5">
        <f t="shared" si="58"/>
        <v>0.0003004427515442338</v>
      </c>
      <c r="AP460" s="5">
        <f t="shared" si="60"/>
        <v>0.00875011165749283</v>
      </c>
      <c r="AQ460" s="5">
        <f t="shared" si="61"/>
        <v>0.007000000000000004</v>
      </c>
      <c r="AR460" s="13">
        <f t="shared" si="62"/>
        <v>0.9073004427515442</v>
      </c>
      <c r="AS460" s="5">
        <f t="shared" si="63"/>
        <v>0.0005</v>
      </c>
      <c r="AT460" s="5">
        <f t="shared" si="64"/>
        <v>0.9075</v>
      </c>
      <c r="AU460" s="62">
        <f t="shared" si="65"/>
        <v>0.005028826207647386</v>
      </c>
    </row>
    <row r="461" spans="38:47" ht="12.75">
      <c r="AL461" s="9">
        <v>908</v>
      </c>
      <c r="AM461" s="9">
        <f t="shared" si="57"/>
        <v>0.908</v>
      </c>
      <c r="AN461" s="5">
        <f t="shared" si="59"/>
        <v>0.003433671687876701</v>
      </c>
      <c r="AO461" s="5">
        <f t="shared" si="58"/>
        <v>0.0003433671687876701</v>
      </c>
      <c r="AP461" s="5">
        <f t="shared" si="60"/>
        <v>0.010000166674167121</v>
      </c>
      <c r="AQ461" s="5">
        <f t="shared" si="61"/>
        <v>0.008000000000000005</v>
      </c>
      <c r="AR461" s="13">
        <f t="shared" si="62"/>
        <v>0.9083433671687877</v>
      </c>
      <c r="AS461" s="5">
        <f t="shared" si="63"/>
        <v>0.0005</v>
      </c>
      <c r="AT461" s="5">
        <f t="shared" si="64"/>
        <v>0.9085</v>
      </c>
      <c r="AU461" s="62">
        <f t="shared" si="65"/>
        <v>0.005034370668736303</v>
      </c>
    </row>
    <row r="462" spans="38:47" ht="12.75">
      <c r="AL462" s="9">
        <v>909</v>
      </c>
      <c r="AM462" s="9">
        <f t="shared" si="57"/>
        <v>0.909</v>
      </c>
      <c r="AN462" s="5">
        <f t="shared" si="59"/>
        <v>0.003862931958898105</v>
      </c>
      <c r="AO462" s="5">
        <f t="shared" si="58"/>
        <v>0.0003862931958898105</v>
      </c>
      <c r="AP462" s="5">
        <f t="shared" si="60"/>
        <v>0.01125023731820377</v>
      </c>
      <c r="AQ462" s="5">
        <f t="shared" si="61"/>
        <v>0.009000000000000006</v>
      </c>
      <c r="AR462" s="13">
        <f t="shared" si="62"/>
        <v>0.9093862931958898</v>
      </c>
      <c r="AS462" s="5">
        <f t="shared" si="63"/>
        <v>0.0005</v>
      </c>
      <c r="AT462" s="5">
        <f t="shared" si="64"/>
        <v>0.9095</v>
      </c>
      <c r="AU462" s="62">
        <f t="shared" si="65"/>
        <v>0.00503991512982522</v>
      </c>
    </row>
    <row r="463" spans="38:47" ht="12.75">
      <c r="AL463" s="9">
        <v>910</v>
      </c>
      <c r="AM463" s="9">
        <f t="shared" si="57"/>
        <v>0.91</v>
      </c>
      <c r="AN463" s="5">
        <f t="shared" si="59"/>
        <v>0.004292210342032785</v>
      </c>
      <c r="AO463" s="5">
        <f t="shared" si="58"/>
        <v>0.00042922103420327853</v>
      </c>
      <c r="AP463" s="5">
        <f t="shared" si="60"/>
        <v>0.012500325543723654</v>
      </c>
      <c r="AQ463" s="5">
        <f t="shared" si="61"/>
        <v>0.010000000000000007</v>
      </c>
      <c r="AR463" s="13">
        <f t="shared" si="62"/>
        <v>0.9104292210342033</v>
      </c>
      <c r="AS463" s="5">
        <f t="shared" si="63"/>
        <v>0.0005</v>
      </c>
      <c r="AT463" s="5">
        <f t="shared" si="64"/>
        <v>0.9105</v>
      </c>
      <c r="AU463" s="62">
        <f t="shared" si="65"/>
        <v>0.005045459590914137</v>
      </c>
    </row>
    <row r="464" spans="38:47" ht="12.75">
      <c r="AL464" s="9">
        <v>911</v>
      </c>
      <c r="AM464" s="9">
        <f t="shared" si="57"/>
        <v>0.911</v>
      </c>
      <c r="AN464" s="5">
        <f t="shared" si="59"/>
        <v>0.004721508851231664</v>
      </c>
      <c r="AO464" s="5">
        <f t="shared" si="58"/>
        <v>0.00047215088512316645</v>
      </c>
      <c r="AP464" s="5">
        <f t="shared" si="60"/>
        <v>0.013750433305094975</v>
      </c>
      <c r="AQ464" s="5">
        <f t="shared" si="61"/>
        <v>0.01100000000000001</v>
      </c>
      <c r="AR464" s="13">
        <f t="shared" si="62"/>
        <v>0.9114721508851232</v>
      </c>
      <c r="AS464" s="5">
        <f t="shared" si="63"/>
        <v>0.0005</v>
      </c>
      <c r="AT464" s="5">
        <f t="shared" si="64"/>
        <v>0.9115</v>
      </c>
      <c r="AU464" s="62">
        <f t="shared" si="65"/>
        <v>0.005051004052003053</v>
      </c>
    </row>
    <row r="465" spans="38:47" ht="12.75">
      <c r="AL465" s="9">
        <v>912</v>
      </c>
      <c r="AM465" s="9">
        <f t="shared" si="57"/>
        <v>0.912</v>
      </c>
      <c r="AN465" s="5">
        <f t="shared" si="59"/>
        <v>0.005150829500917618</v>
      </c>
      <c r="AO465" s="5">
        <f t="shared" si="58"/>
        <v>0.0005150829500917618</v>
      </c>
      <c r="AP465" s="5">
        <f t="shared" si="60"/>
        <v>0.015000562556960766</v>
      </c>
      <c r="AQ465" s="5">
        <f t="shared" si="61"/>
        <v>0.01200000000000001</v>
      </c>
      <c r="AR465" s="13">
        <f t="shared" si="62"/>
        <v>0.9125150829500919</v>
      </c>
      <c r="AS465" s="5">
        <f t="shared" si="63"/>
        <v>0.0005</v>
      </c>
      <c r="AT465" s="5">
        <f t="shared" si="64"/>
        <v>0.9125</v>
      </c>
      <c r="AU465" s="62">
        <f t="shared" si="65"/>
        <v>0.00505654851309197</v>
      </c>
    </row>
    <row r="466" spans="38:47" ht="12.75">
      <c r="AL466" s="9">
        <v>913</v>
      </c>
      <c r="AM466" s="9">
        <f t="shared" si="57"/>
        <v>0.913</v>
      </c>
      <c r="AN466" s="5">
        <f t="shared" si="59"/>
        <v>0.0055801743060327706</v>
      </c>
      <c r="AO466" s="5">
        <f t="shared" si="58"/>
        <v>0.0005580174306032771</v>
      </c>
      <c r="AP466" s="5">
        <f t="shared" si="60"/>
        <v>0.016250715254266426</v>
      </c>
      <c r="AQ466" s="5">
        <f t="shared" si="61"/>
        <v>0.01300000000000001</v>
      </c>
      <c r="AR466" s="13">
        <f t="shared" si="62"/>
        <v>0.9135580174306034</v>
      </c>
      <c r="AS466" s="5">
        <f t="shared" si="63"/>
        <v>0.0005</v>
      </c>
      <c r="AT466" s="5">
        <f t="shared" si="64"/>
        <v>0.9135</v>
      </c>
      <c r="AU466" s="62">
        <f t="shared" si="65"/>
        <v>0.005062092974180886</v>
      </c>
    </row>
    <row r="467" spans="38:47" ht="12.75">
      <c r="AL467" s="9">
        <v>914</v>
      </c>
      <c r="AM467" s="9">
        <f t="shared" si="57"/>
        <v>0.914</v>
      </c>
      <c r="AN467" s="5">
        <f t="shared" si="59"/>
        <v>0.006009545282085817</v>
      </c>
      <c r="AO467" s="5">
        <f t="shared" si="58"/>
        <v>0.0006009545282085817</v>
      </c>
      <c r="AP467" s="5">
        <f t="shared" si="60"/>
        <v>0.01750089335228727</v>
      </c>
      <c r="AQ467" s="5">
        <f t="shared" si="61"/>
        <v>0.01400000000000001</v>
      </c>
      <c r="AR467" s="13">
        <f t="shared" si="62"/>
        <v>0.9146009545282086</v>
      </c>
      <c r="AS467" s="5">
        <f t="shared" si="63"/>
        <v>0.0005</v>
      </c>
      <c r="AT467" s="5">
        <f t="shared" si="64"/>
        <v>0.9145</v>
      </c>
      <c r="AU467" s="62">
        <f t="shared" si="65"/>
        <v>0.005067637435269803</v>
      </c>
    </row>
    <row r="468" spans="38:47" ht="12.75">
      <c r="AL468" s="9">
        <v>915</v>
      </c>
      <c r="AM468" s="9">
        <f t="shared" si="57"/>
        <v>0.915</v>
      </c>
      <c r="AN468" s="5">
        <f t="shared" si="59"/>
        <v>0.00643894444519938</v>
      </c>
      <c r="AO468" s="5">
        <f t="shared" si="58"/>
        <v>0.000643894444519938</v>
      </c>
      <c r="AP468" s="5">
        <f t="shared" si="60"/>
        <v>0.01875109880665604</v>
      </c>
      <c r="AQ468" s="5">
        <f t="shared" si="61"/>
        <v>0.015000000000000013</v>
      </c>
      <c r="AR468" s="13">
        <f t="shared" si="62"/>
        <v>0.91564389444452</v>
      </c>
      <c r="AS468" s="5">
        <f t="shared" si="63"/>
        <v>0.0005</v>
      </c>
      <c r="AT468" s="5">
        <f t="shared" si="64"/>
        <v>0.9155</v>
      </c>
      <c r="AU468" s="62">
        <f t="shared" si="65"/>
        <v>0.005073181896358719</v>
      </c>
    </row>
    <row r="469" spans="38:47" ht="12.75">
      <c r="AL469" s="9">
        <v>916</v>
      </c>
      <c r="AM469" s="9">
        <f t="shared" si="57"/>
        <v>0.916</v>
      </c>
      <c r="AN469" s="5">
        <f t="shared" si="59"/>
        <v>0.006868373812157395</v>
      </c>
      <c r="AO469" s="5">
        <f t="shared" si="58"/>
        <v>0.0006868373812157395</v>
      </c>
      <c r="AP469" s="5">
        <f t="shared" si="60"/>
        <v>0.020001333573390512</v>
      </c>
      <c r="AQ469" s="5">
        <f t="shared" si="61"/>
        <v>0.016000000000000018</v>
      </c>
      <c r="AR469" s="13">
        <f t="shared" si="62"/>
        <v>0.9166868373812158</v>
      </c>
      <c r="AS469" s="5">
        <f t="shared" si="63"/>
        <v>0.0005</v>
      </c>
      <c r="AT469" s="5">
        <f t="shared" si="64"/>
        <v>0.9165</v>
      </c>
      <c r="AU469" s="62">
        <f t="shared" si="65"/>
        <v>0.005078726357447636</v>
      </c>
    </row>
    <row r="470" spans="38:47" ht="12.75">
      <c r="AL470" s="9">
        <v>917</v>
      </c>
      <c r="AM470" s="9">
        <f t="shared" si="57"/>
        <v>0.917</v>
      </c>
      <c r="AN470" s="5">
        <f t="shared" si="59"/>
        <v>0.007297835400452532</v>
      </c>
      <c r="AO470" s="5">
        <f t="shared" si="58"/>
        <v>0.0007297835400452532</v>
      </c>
      <c r="AP470" s="5">
        <f t="shared" si="60"/>
        <v>0.021251599608921035</v>
      </c>
      <c r="AQ470" s="5">
        <f t="shared" si="61"/>
        <v>0.01700000000000001</v>
      </c>
      <c r="AR470" s="13">
        <f t="shared" si="62"/>
        <v>0.9177297835400453</v>
      </c>
      <c r="AS470" s="5">
        <f t="shared" si="63"/>
        <v>0.0005</v>
      </c>
      <c r="AT470" s="5">
        <f t="shared" si="64"/>
        <v>0.9175</v>
      </c>
      <c r="AU470" s="62">
        <f t="shared" si="65"/>
        <v>0.005084270818536553</v>
      </c>
    </row>
    <row r="471" spans="38:47" ht="12.75">
      <c r="AL471" s="9">
        <v>918</v>
      </c>
      <c r="AM471" s="9">
        <f t="shared" si="57"/>
        <v>0.918</v>
      </c>
      <c r="AN471" s="5">
        <f t="shared" si="59"/>
        <v>0.007727331228333671</v>
      </c>
      <c r="AO471" s="5">
        <f t="shared" si="58"/>
        <v>0.0007727331228333671</v>
      </c>
      <c r="AP471" s="5">
        <f t="shared" si="60"/>
        <v>0.022501898870118185</v>
      </c>
      <c r="AQ471" s="5">
        <f t="shared" si="61"/>
        <v>0.01800000000000002</v>
      </c>
      <c r="AR471" s="13">
        <f t="shared" si="62"/>
        <v>0.9187727331228335</v>
      </c>
      <c r="AS471" s="5">
        <f t="shared" si="63"/>
        <v>0.0005</v>
      </c>
      <c r="AT471" s="5">
        <f t="shared" si="64"/>
        <v>0.9185</v>
      </c>
      <c r="AU471" s="62">
        <f t="shared" si="65"/>
        <v>0.00508981527962547</v>
      </c>
    </row>
    <row r="472" spans="38:47" ht="12.75">
      <c r="AL472" s="9">
        <v>919</v>
      </c>
      <c r="AM472" s="9">
        <f t="shared" si="57"/>
        <v>0.919</v>
      </c>
      <c r="AN472" s="5">
        <f t="shared" si="59"/>
        <v>0.008156863314853385</v>
      </c>
      <c r="AO472" s="5">
        <f t="shared" si="58"/>
        <v>0.0008156863314853385</v>
      </c>
      <c r="AP472" s="5">
        <f t="shared" si="60"/>
        <v>0.023752233314320293</v>
      </c>
      <c r="AQ472" s="5">
        <f t="shared" si="61"/>
        <v>0.019000000000000017</v>
      </c>
      <c r="AR472" s="13">
        <f t="shared" si="62"/>
        <v>0.9198156863314854</v>
      </c>
      <c r="AS472" s="5">
        <f t="shared" si="63"/>
        <v>0.0005</v>
      </c>
      <c r="AT472" s="5">
        <f t="shared" si="64"/>
        <v>0.9195</v>
      </c>
      <c r="AU472" s="62">
        <f t="shared" si="65"/>
        <v>0.005095359740714386</v>
      </c>
    </row>
    <row r="473" spans="38:47" ht="12.75">
      <c r="AL473" s="9">
        <v>920</v>
      </c>
      <c r="AM473" s="9">
        <f t="shared" si="57"/>
        <v>0.92</v>
      </c>
      <c r="AN473" s="5">
        <f t="shared" si="59"/>
        <v>0.008586433679915509</v>
      </c>
      <c r="AO473" s="5">
        <f t="shared" si="58"/>
        <v>0.0008586433679915508</v>
      </c>
      <c r="AP473" s="5">
        <f t="shared" si="60"/>
        <v>0.025002604899361156</v>
      </c>
      <c r="AQ473" s="5">
        <f t="shared" si="61"/>
        <v>0.020000000000000018</v>
      </c>
      <c r="AR473" s="13">
        <f t="shared" si="62"/>
        <v>0.9208586433679916</v>
      </c>
      <c r="AS473" s="5">
        <f t="shared" si="63"/>
        <v>0.0005</v>
      </c>
      <c r="AT473" s="5">
        <f t="shared" si="64"/>
        <v>0.9205</v>
      </c>
      <c r="AU473" s="62">
        <f t="shared" si="65"/>
        <v>0.005100904201803303</v>
      </c>
    </row>
    <row r="474" spans="38:47" ht="12.75">
      <c r="AL474" s="9">
        <v>921</v>
      </c>
      <c r="AM474" s="9">
        <f t="shared" si="57"/>
        <v>0.921</v>
      </c>
      <c r="AN474" s="5">
        <f t="shared" si="59"/>
        <v>0.009016044344322722</v>
      </c>
      <c r="AO474" s="5">
        <f t="shared" si="58"/>
        <v>0.0009016044344322722</v>
      </c>
      <c r="AP474" s="5">
        <f t="shared" si="60"/>
        <v>0.026253015583597644</v>
      </c>
      <c r="AQ474" s="5">
        <f t="shared" si="61"/>
        <v>0.02100000000000002</v>
      </c>
      <c r="AR474" s="13">
        <f t="shared" si="62"/>
        <v>0.9219016044344323</v>
      </c>
      <c r="AS474" s="5">
        <f t="shared" si="63"/>
        <v>0.0005</v>
      </c>
      <c r="AT474" s="5">
        <f t="shared" si="64"/>
        <v>0.9215</v>
      </c>
      <c r="AU474" s="62">
        <f t="shared" si="65"/>
        <v>0.00510644866289222</v>
      </c>
    </row>
    <row r="475" spans="38:47" ht="12.75">
      <c r="AL475" s="9">
        <v>922</v>
      </c>
      <c r="AM475" s="9">
        <f t="shared" si="57"/>
        <v>0.922</v>
      </c>
      <c r="AN475" s="5">
        <f t="shared" si="59"/>
        <v>0.009445697329824195</v>
      </c>
      <c r="AO475" s="5">
        <f t="shared" si="58"/>
        <v>0.0009445697329824195</v>
      </c>
      <c r="AP475" s="5">
        <f t="shared" si="60"/>
        <v>0.027503467325937364</v>
      </c>
      <c r="AQ475" s="5">
        <f t="shared" si="61"/>
        <v>0.02200000000000002</v>
      </c>
      <c r="AR475" s="13">
        <f t="shared" si="62"/>
        <v>0.9229445697329824</v>
      </c>
      <c r="AS475" s="5">
        <f t="shared" si="63"/>
        <v>0.0005</v>
      </c>
      <c r="AT475" s="5">
        <f t="shared" si="64"/>
        <v>0.9225</v>
      </c>
      <c r="AU475" s="62">
        <f t="shared" si="65"/>
        <v>0.005111993123981136</v>
      </c>
    </row>
    <row r="476" spans="38:47" ht="12.75">
      <c r="AL476" s="9">
        <v>923</v>
      </c>
      <c r="AM476" s="9">
        <f t="shared" si="57"/>
        <v>0.923</v>
      </c>
      <c r="AN476" s="5">
        <f t="shared" si="59"/>
        <v>0.009875394659163293</v>
      </c>
      <c r="AO476" s="5">
        <f t="shared" si="58"/>
        <v>0.0009875394659163293</v>
      </c>
      <c r="AP476" s="5">
        <f t="shared" si="60"/>
        <v>0.028753962085866395</v>
      </c>
      <c r="AQ476" s="5">
        <f t="shared" si="61"/>
        <v>0.023000000000000017</v>
      </c>
      <c r="AR476" s="13">
        <f t="shared" si="62"/>
        <v>0.9239875394659164</v>
      </c>
      <c r="AS476" s="5">
        <f t="shared" si="63"/>
        <v>0.0005</v>
      </c>
      <c r="AT476" s="5">
        <f t="shared" si="64"/>
        <v>0.9235</v>
      </c>
      <c r="AU476" s="62">
        <f t="shared" si="65"/>
        <v>0.005117537585070052</v>
      </c>
    </row>
    <row r="477" spans="38:47" ht="12.75">
      <c r="AL477" s="9">
        <v>924</v>
      </c>
      <c r="AM477" s="9">
        <f t="shared" si="57"/>
        <v>0.924</v>
      </c>
      <c r="AN477" s="5">
        <f t="shared" si="59"/>
        <v>0.010305138356125317</v>
      </c>
      <c r="AO477" s="5">
        <f t="shared" si="58"/>
        <v>0.0010305138356125317</v>
      </c>
      <c r="AP477" s="5">
        <f t="shared" si="60"/>
        <v>0.030004501823476963</v>
      </c>
      <c r="AQ477" s="5">
        <f t="shared" si="61"/>
        <v>0.02400000000000002</v>
      </c>
      <c r="AR477" s="13">
        <f t="shared" si="62"/>
        <v>0.9250305138356125</v>
      </c>
      <c r="AS477" s="5">
        <f t="shared" si="63"/>
        <v>0.0005</v>
      </c>
      <c r="AT477" s="5">
        <f t="shared" si="64"/>
        <v>0.9245</v>
      </c>
      <c r="AU477" s="62">
        <f t="shared" si="65"/>
        <v>0.005123082046158969</v>
      </c>
    </row>
    <row r="478" spans="38:47" ht="12.75">
      <c r="AL478" s="9">
        <v>925</v>
      </c>
      <c r="AM478" s="9">
        <f t="shared" si="57"/>
        <v>0.925</v>
      </c>
      <c r="AN478" s="5">
        <f t="shared" si="59"/>
        <v>0.010734930445585312</v>
      </c>
      <c r="AO478" s="5">
        <f t="shared" si="58"/>
        <v>0.0010734930445585311</v>
      </c>
      <c r="AP478" s="5">
        <f t="shared" si="60"/>
        <v>0.03125508849949518</v>
      </c>
      <c r="AQ478" s="5">
        <f t="shared" si="61"/>
        <v>0.025000000000000022</v>
      </c>
      <c r="AR478" s="13">
        <f t="shared" si="62"/>
        <v>0.9260734930445585</v>
      </c>
      <c r="AS478" s="5">
        <f t="shared" si="63"/>
        <v>0.0005</v>
      </c>
      <c r="AT478" s="5">
        <f t="shared" si="64"/>
        <v>0.9255</v>
      </c>
      <c r="AU478" s="62">
        <f t="shared" si="65"/>
        <v>0.005128626507247886</v>
      </c>
    </row>
    <row r="479" spans="38:47" ht="12.75">
      <c r="AL479" s="9">
        <v>926</v>
      </c>
      <c r="AM479" s="9">
        <f t="shared" si="57"/>
        <v>0.926</v>
      </c>
      <c r="AN479" s="5">
        <f t="shared" si="59"/>
        <v>0.011164772953555944</v>
      </c>
      <c r="AO479" s="5">
        <f t="shared" si="58"/>
        <v>0.0011164772953555944</v>
      </c>
      <c r="AP479" s="5">
        <f t="shared" si="60"/>
        <v>0.03250572407530884</v>
      </c>
      <c r="AQ479" s="5">
        <f t="shared" si="61"/>
        <v>0.026000000000000023</v>
      </c>
      <c r="AR479" s="13">
        <f t="shared" si="62"/>
        <v>0.9271164772953556</v>
      </c>
      <c r="AS479" s="5">
        <f t="shared" si="63"/>
        <v>0.0005</v>
      </c>
      <c r="AT479" s="5">
        <f t="shared" si="64"/>
        <v>0.9265</v>
      </c>
      <c r="AU479" s="62">
        <f t="shared" si="65"/>
        <v>0.005134170968336803</v>
      </c>
    </row>
    <row r="480" spans="38:47" ht="12.75">
      <c r="AL480" s="9">
        <v>927</v>
      </c>
      <c r="AM480" s="9">
        <f t="shared" si="57"/>
        <v>0.927</v>
      </c>
      <c r="AN480" s="5">
        <f t="shared" si="59"/>
        <v>0.01159466790723542</v>
      </c>
      <c r="AO480" s="5">
        <f t="shared" si="58"/>
        <v>0.001159466790723542</v>
      </c>
      <c r="AP480" s="5">
        <f t="shared" si="60"/>
        <v>0.03375641051299517</v>
      </c>
      <c r="AQ480" s="5">
        <f t="shared" si="61"/>
        <v>0.027000000000000024</v>
      </c>
      <c r="AR480" s="13">
        <f t="shared" si="62"/>
        <v>0.9281594667907236</v>
      </c>
      <c r="AS480" s="5">
        <f t="shared" si="63"/>
        <v>0.0005</v>
      </c>
      <c r="AT480" s="5">
        <f t="shared" si="64"/>
        <v>0.9275</v>
      </c>
      <c r="AU480" s="62">
        <f t="shared" si="65"/>
        <v>0.005139715429425719</v>
      </c>
    </row>
    <row r="481" spans="38:47" ht="12.75">
      <c r="AL481" s="9">
        <v>928</v>
      </c>
      <c r="AM481" s="9">
        <f t="shared" si="57"/>
        <v>0.928</v>
      </c>
      <c r="AN481" s="5">
        <f t="shared" si="59"/>
        <v>0.012024617335055492</v>
      </c>
      <c r="AO481" s="5">
        <f t="shared" si="58"/>
        <v>0.0012024617335055492</v>
      </c>
      <c r="AP481" s="5">
        <f t="shared" si="60"/>
        <v>0.03500714977534867</v>
      </c>
      <c r="AQ481" s="5">
        <f t="shared" si="61"/>
        <v>0.02800000000000002</v>
      </c>
      <c r="AR481" s="13">
        <f t="shared" si="62"/>
        <v>0.9292024617335055</v>
      </c>
      <c r="AS481" s="5">
        <f t="shared" si="63"/>
        <v>0.0005</v>
      </c>
      <c r="AT481" s="5">
        <f t="shared" si="64"/>
        <v>0.9285</v>
      </c>
      <c r="AU481" s="62">
        <f t="shared" si="65"/>
        <v>0.005145259890514636</v>
      </c>
    </row>
    <row r="482" spans="38:47" ht="12.75">
      <c r="AL482" s="9">
        <v>929</v>
      </c>
      <c r="AM482" s="9">
        <f t="shared" si="57"/>
        <v>0.929</v>
      </c>
      <c r="AN482" s="5">
        <f t="shared" si="59"/>
        <v>0.012454623266729513</v>
      </c>
      <c r="AO482" s="5">
        <f t="shared" si="58"/>
        <v>0.0012454623266729514</v>
      </c>
      <c r="AP482" s="5">
        <f t="shared" si="60"/>
        <v>0.036257943825908974</v>
      </c>
      <c r="AQ482" s="5">
        <f t="shared" si="61"/>
        <v>0.029000000000000026</v>
      </c>
      <c r="AR482" s="13">
        <f t="shared" si="62"/>
        <v>0.930245462326673</v>
      </c>
      <c r="AS482" s="5">
        <f t="shared" si="63"/>
        <v>0.0005</v>
      </c>
      <c r="AT482" s="5">
        <f t="shared" si="64"/>
        <v>0.9295</v>
      </c>
      <c r="AU482" s="62">
        <f t="shared" si="65"/>
        <v>0.005150804351603553</v>
      </c>
    </row>
    <row r="483" spans="38:47" ht="12.75">
      <c r="AL483" s="9">
        <v>930</v>
      </c>
      <c r="AM483" s="9">
        <f t="shared" si="57"/>
        <v>0.93</v>
      </c>
      <c r="AN483" s="5">
        <f t="shared" si="59"/>
        <v>0.012884687733300574</v>
      </c>
      <c r="AO483" s="5">
        <f t="shared" si="58"/>
        <v>0.0012884687733300574</v>
      </c>
      <c r="AP483" s="5">
        <f t="shared" si="60"/>
        <v>0.03750879462898865</v>
      </c>
      <c r="AQ483" s="5">
        <f t="shared" si="61"/>
        <v>0.030000000000000023</v>
      </c>
      <c r="AR483" s="13">
        <f t="shared" si="62"/>
        <v>0.93128846877333</v>
      </c>
      <c r="AS483" s="5">
        <f t="shared" si="63"/>
        <v>0.0005</v>
      </c>
      <c r="AT483" s="5">
        <f t="shared" si="64"/>
        <v>0.9305</v>
      </c>
      <c r="AU483" s="62">
        <f t="shared" si="65"/>
        <v>0.00515634881269247</v>
      </c>
    </row>
    <row r="484" spans="38:47" ht="12.75">
      <c r="AL484" s="9">
        <v>931</v>
      </c>
      <c r="AM484" s="9">
        <f t="shared" si="57"/>
        <v>0.931</v>
      </c>
      <c r="AN484" s="5">
        <f t="shared" si="59"/>
        <v>0.013314812767189706</v>
      </c>
      <c r="AO484" s="5">
        <f t="shared" si="58"/>
        <v>0.0013314812767189707</v>
      </c>
      <c r="AP484" s="5">
        <f t="shared" si="60"/>
        <v>0.0387597041497012</v>
      </c>
      <c r="AQ484" s="5">
        <f t="shared" si="61"/>
        <v>0.031000000000000017</v>
      </c>
      <c r="AR484" s="13">
        <f t="shared" si="62"/>
        <v>0.932331481276719</v>
      </c>
      <c r="AS484" s="5">
        <f t="shared" si="63"/>
        <v>0.0005</v>
      </c>
      <c r="AT484" s="5">
        <f t="shared" si="64"/>
        <v>0.9315</v>
      </c>
      <c r="AU484" s="62">
        <f t="shared" si="65"/>
        <v>0.0051618932737813854</v>
      </c>
    </row>
    <row r="485" spans="38:47" ht="12.75">
      <c r="AL485" s="9">
        <v>932</v>
      </c>
      <c r="AM485" s="9">
        <f t="shared" si="57"/>
        <v>0.932</v>
      </c>
      <c r="AN485" s="5">
        <f t="shared" si="59"/>
        <v>0.01374500040224418</v>
      </c>
      <c r="AO485" s="5">
        <f t="shared" si="58"/>
        <v>0.0013745000402244178</v>
      </c>
      <c r="AP485" s="5">
        <f t="shared" si="60"/>
        <v>0.04001067435398896</v>
      </c>
      <c r="AQ485" s="5">
        <f t="shared" si="61"/>
        <v>0.03200000000000003</v>
      </c>
      <c r="AR485" s="13">
        <f t="shared" si="62"/>
        <v>0.9333745000402245</v>
      </c>
      <c r="AS485" s="5">
        <f t="shared" si="63"/>
        <v>0.0005</v>
      </c>
      <c r="AT485" s="5">
        <f t="shared" si="64"/>
        <v>0.9325</v>
      </c>
      <c r="AU485" s="62">
        <f t="shared" si="65"/>
        <v>0.005167437734870302</v>
      </c>
    </row>
    <row r="486" spans="38:47" ht="12.75">
      <c r="AL486" s="9">
        <v>933</v>
      </c>
      <c r="AM486" s="9">
        <f t="shared" si="57"/>
        <v>0.933</v>
      </c>
      <c r="AN486" s="5">
        <f t="shared" si="59"/>
        <v>0.01417525267378584</v>
      </c>
      <c r="AO486" s="5">
        <f t="shared" si="58"/>
        <v>0.0014175252673785841</v>
      </c>
      <c r="AP486" s="5">
        <f t="shared" si="60"/>
        <v>0.041261707208651</v>
      </c>
      <c r="AQ486" s="5">
        <f t="shared" si="61"/>
        <v>0.03300000000000003</v>
      </c>
      <c r="AR486" s="13">
        <f t="shared" si="62"/>
        <v>0.9344175252673786</v>
      </c>
      <c r="AS486" s="5">
        <f t="shared" si="63"/>
        <v>0.0005</v>
      </c>
      <c r="AT486" s="5">
        <f t="shared" si="64"/>
        <v>0.9335</v>
      </c>
      <c r="AU486" s="62">
        <f t="shared" si="65"/>
        <v>0.005172982195959219</v>
      </c>
    </row>
    <row r="487" spans="38:47" ht="12.75">
      <c r="AL487" s="9">
        <v>934</v>
      </c>
      <c r="AM487" s="9">
        <f t="shared" si="57"/>
        <v>0.934</v>
      </c>
      <c r="AN487" s="5">
        <f t="shared" si="59"/>
        <v>0.014605571618659566</v>
      </c>
      <c r="AO487" s="5">
        <f t="shared" si="58"/>
        <v>0.0014605571618659565</v>
      </c>
      <c r="AP487" s="5">
        <f t="shared" si="60"/>
        <v>0.04251280468137123</v>
      </c>
      <c r="AQ487" s="5">
        <f t="shared" si="61"/>
        <v>0.03400000000000002</v>
      </c>
      <c r="AR487" s="13">
        <f t="shared" si="62"/>
        <v>0.9354605571618659</v>
      </c>
      <c r="AS487" s="5">
        <f t="shared" si="63"/>
        <v>0.0005</v>
      </c>
      <c r="AT487" s="5">
        <f t="shared" si="64"/>
        <v>0.9345</v>
      </c>
      <c r="AU487" s="62">
        <f t="shared" si="65"/>
        <v>0.005178526657048136</v>
      </c>
    </row>
    <row r="488" spans="38:47" ht="12.75">
      <c r="AL488" s="9">
        <v>935</v>
      </c>
      <c r="AM488" s="9">
        <f t="shared" si="57"/>
        <v>0.935</v>
      </c>
      <c r="AN488" s="5">
        <f t="shared" si="59"/>
        <v>0.0150359592752818</v>
      </c>
      <c r="AO488" s="5">
        <f t="shared" si="58"/>
        <v>0.00150359592752818</v>
      </c>
      <c r="AP488" s="5">
        <f t="shared" si="60"/>
        <v>0.043763968740746395</v>
      </c>
      <c r="AQ488" s="5">
        <f t="shared" si="61"/>
        <v>0.03500000000000003</v>
      </c>
      <c r="AR488" s="13">
        <f t="shared" si="62"/>
        <v>0.9365035959275282</v>
      </c>
      <c r="AS488" s="5">
        <f t="shared" si="63"/>
        <v>0.0005</v>
      </c>
      <c r="AT488" s="5">
        <f t="shared" si="64"/>
        <v>0.9355</v>
      </c>
      <c r="AU488" s="62">
        <f t="shared" si="65"/>
        <v>0.005184071118137052</v>
      </c>
    </row>
    <row r="489" spans="38:47" ht="12.75">
      <c r="AL489" s="9">
        <v>936</v>
      </c>
      <c r="AM489" s="9">
        <f t="shared" si="57"/>
        <v>0.936</v>
      </c>
      <c r="AN489" s="5">
        <f t="shared" si="59"/>
        <v>0.015466417683689143</v>
      </c>
      <c r="AO489" s="5">
        <f t="shared" si="58"/>
        <v>0.0015466417683689144</v>
      </c>
      <c r="AP489" s="5">
        <f t="shared" si="60"/>
        <v>0.04501520135631411</v>
      </c>
      <c r="AQ489" s="5">
        <f t="shared" si="61"/>
        <v>0.03600000000000003</v>
      </c>
      <c r="AR489" s="13">
        <f t="shared" si="62"/>
        <v>0.937546641768369</v>
      </c>
      <c r="AS489" s="5">
        <f t="shared" si="63"/>
        <v>0.0005</v>
      </c>
      <c r="AT489" s="5">
        <f t="shared" si="64"/>
        <v>0.9365</v>
      </c>
      <c r="AU489" s="62">
        <f t="shared" si="65"/>
        <v>0.005189615579225969</v>
      </c>
    </row>
    <row r="490" spans="38:47" ht="12.75">
      <c r="AL490" s="9">
        <v>937</v>
      </c>
      <c r="AM490" s="9">
        <f t="shared" si="57"/>
        <v>0.937</v>
      </c>
      <c r="AN490" s="5">
        <f t="shared" si="59"/>
        <v>0.015896948885587077</v>
      </c>
      <c r="AO490" s="5">
        <f t="shared" si="58"/>
        <v>0.0015896948885587077</v>
      </c>
      <c r="AP490" s="5">
        <f t="shared" si="60"/>
        <v>0.046266504498581024</v>
      </c>
      <c r="AQ490" s="5">
        <f t="shared" si="61"/>
        <v>0.037000000000000026</v>
      </c>
      <c r="AR490" s="13">
        <f t="shared" si="62"/>
        <v>0.9385896948885587</v>
      </c>
      <c r="AS490" s="5">
        <f t="shared" si="63"/>
        <v>0.0005</v>
      </c>
      <c r="AT490" s="5">
        <f t="shared" si="64"/>
        <v>0.9375</v>
      </c>
      <c r="AU490" s="62">
        <f t="shared" si="65"/>
        <v>0.005195160040314886</v>
      </c>
    </row>
    <row r="491" spans="38:47" ht="12.75">
      <c r="AL491" s="9">
        <v>938</v>
      </c>
      <c r="AM491" s="9">
        <f t="shared" si="57"/>
        <v>0.9380000000000001</v>
      </c>
      <c r="AN491" s="5">
        <f t="shared" si="59"/>
        <v>0.016327554924398743</v>
      </c>
      <c r="AO491" s="5">
        <f t="shared" si="58"/>
        <v>0.0016327554924398743</v>
      </c>
      <c r="AP491" s="5">
        <f t="shared" si="60"/>
        <v>0.04751788013905096</v>
      </c>
      <c r="AQ491" s="5">
        <f t="shared" si="61"/>
        <v>0.038000000000000034</v>
      </c>
      <c r="AR491" s="13">
        <f t="shared" si="62"/>
        <v>0.93963275549244</v>
      </c>
      <c r="AS491" s="5">
        <f t="shared" si="63"/>
        <v>0.0005</v>
      </c>
      <c r="AT491" s="5">
        <f t="shared" si="64"/>
        <v>0.9385</v>
      </c>
      <c r="AU491" s="62">
        <f t="shared" si="65"/>
        <v>0.005200704501403803</v>
      </c>
    </row>
    <row r="492" spans="38:47" ht="12.75">
      <c r="AL492" s="9">
        <v>939</v>
      </c>
      <c r="AM492" s="9">
        <f t="shared" si="57"/>
        <v>0.9390000000000001</v>
      </c>
      <c r="AN492" s="5">
        <f t="shared" si="59"/>
        <v>0.01675823784531384</v>
      </c>
      <c r="AO492" s="5">
        <f t="shared" si="58"/>
        <v>0.0016758237845313838</v>
      </c>
      <c r="AP492" s="5">
        <f t="shared" si="60"/>
        <v>0.048769330250253054</v>
      </c>
      <c r="AQ492" s="5">
        <f t="shared" si="61"/>
        <v>0.039000000000000035</v>
      </c>
      <c r="AR492" s="13">
        <f t="shared" si="62"/>
        <v>0.9406758237845315</v>
      </c>
      <c r="AS492" s="5">
        <f t="shared" si="63"/>
        <v>0.0005</v>
      </c>
      <c r="AT492" s="5">
        <f t="shared" si="64"/>
        <v>0.9395</v>
      </c>
      <c r="AU492" s="62">
        <f t="shared" si="65"/>
        <v>0.005206248962492719</v>
      </c>
    </row>
    <row r="493" spans="38:47" ht="12.75">
      <c r="AL493" s="9">
        <v>940</v>
      </c>
      <c r="AM493" s="9">
        <f t="shared" si="57"/>
        <v>0.9400000000000001</v>
      </c>
      <c r="AN493" s="5">
        <f t="shared" si="59"/>
        <v>0.017188999695337607</v>
      </c>
      <c r="AO493" s="5">
        <f t="shared" si="58"/>
        <v>0.0017188999695337606</v>
      </c>
      <c r="AP493" s="5">
        <f t="shared" si="60"/>
        <v>0.05002085680577006</v>
      </c>
      <c r="AQ493" s="5">
        <f t="shared" si="61"/>
        <v>0.040000000000000036</v>
      </c>
      <c r="AR493" s="13">
        <f t="shared" si="62"/>
        <v>0.9417188999695338</v>
      </c>
      <c r="AS493" s="5">
        <f t="shared" si="63"/>
        <v>0.0005</v>
      </c>
      <c r="AT493" s="5">
        <f t="shared" si="64"/>
        <v>0.9405</v>
      </c>
      <c r="AU493" s="62">
        <f t="shared" si="65"/>
        <v>0.005211793423581635</v>
      </c>
    </row>
    <row r="494" spans="38:47" ht="12.75">
      <c r="AL494" s="9">
        <v>941</v>
      </c>
      <c r="AM494" s="9">
        <f t="shared" si="57"/>
        <v>0.9410000000000001</v>
      </c>
      <c r="AN494" s="5">
        <f t="shared" si="59"/>
        <v>0.017619842523339913</v>
      </c>
      <c r="AO494" s="5">
        <f t="shared" si="58"/>
        <v>0.0017619842523339912</v>
      </c>
      <c r="AP494" s="5">
        <f t="shared" si="60"/>
        <v>0.05127246178026651</v>
      </c>
      <c r="AQ494" s="5">
        <f t="shared" si="61"/>
        <v>0.04100000000000003</v>
      </c>
      <c r="AR494" s="13">
        <f t="shared" si="62"/>
        <v>0.942761984252334</v>
      </c>
      <c r="AS494" s="5">
        <f t="shared" si="63"/>
        <v>0.0005</v>
      </c>
      <c r="AT494" s="5">
        <f t="shared" si="64"/>
        <v>0.9415</v>
      </c>
      <c r="AU494" s="62">
        <f t="shared" si="65"/>
        <v>0.005217337884670552</v>
      </c>
    </row>
    <row r="495" spans="38:47" ht="12.75">
      <c r="AL495" s="9">
        <v>942</v>
      </c>
      <c r="AM495" s="9">
        <f t="shared" si="57"/>
        <v>0.9420000000000001</v>
      </c>
      <c r="AN495" s="5">
        <f t="shared" si="59"/>
        <v>0.01805076838010445</v>
      </c>
      <c r="AO495" s="5">
        <f t="shared" si="58"/>
        <v>0.001805076838010445</v>
      </c>
      <c r="AP495" s="5">
        <f t="shared" si="60"/>
        <v>0.052524147149517184</v>
      </c>
      <c r="AQ495" s="5">
        <f t="shared" si="61"/>
        <v>0.042000000000000044</v>
      </c>
      <c r="AR495" s="13">
        <f t="shared" si="62"/>
        <v>0.9438050768380105</v>
      </c>
      <c r="AS495" s="5">
        <f t="shared" si="63"/>
        <v>0.0005</v>
      </c>
      <c r="AT495" s="5">
        <f t="shared" si="64"/>
        <v>0.9425</v>
      </c>
      <c r="AU495" s="62">
        <f t="shared" si="65"/>
        <v>0.005222882345759469</v>
      </c>
    </row>
    <row r="496" spans="38:47" ht="12.75">
      <c r="AL496" s="9">
        <v>943</v>
      </c>
      <c r="AM496" s="9">
        <f t="shared" si="57"/>
        <v>0.9430000000000001</v>
      </c>
      <c r="AN496" s="5">
        <f t="shared" si="59"/>
        <v>0.018481779318378008</v>
      </c>
      <c r="AO496" s="5">
        <f t="shared" si="58"/>
        <v>0.0018481779318378008</v>
      </c>
      <c r="AP496" s="5">
        <f t="shared" si="60"/>
        <v>0.053775914890435254</v>
      </c>
      <c r="AQ496" s="5">
        <f t="shared" si="61"/>
        <v>0.04300000000000003</v>
      </c>
      <c r="AR496" s="13">
        <f t="shared" si="62"/>
        <v>0.9448481779318378</v>
      </c>
      <c r="AS496" s="5">
        <f t="shared" si="63"/>
        <v>0.0005</v>
      </c>
      <c r="AT496" s="5">
        <f t="shared" si="64"/>
        <v>0.9435</v>
      </c>
      <c r="AU496" s="62">
        <f t="shared" si="65"/>
        <v>0.005228426806848385</v>
      </c>
    </row>
    <row r="497" spans="38:47" ht="12.75">
      <c r="AL497" s="9">
        <v>944</v>
      </c>
      <c r="AM497" s="9">
        <f t="shared" si="57"/>
        <v>0.9440000000000001</v>
      </c>
      <c r="AN497" s="5">
        <f t="shared" si="59"/>
        <v>0.018912877392919924</v>
      </c>
      <c r="AO497" s="5">
        <f t="shared" si="58"/>
        <v>0.0018912877392919924</v>
      </c>
      <c r="AP497" s="5">
        <f t="shared" si="60"/>
        <v>0.05502776698110093</v>
      </c>
      <c r="AQ497" s="5">
        <f t="shared" si="61"/>
        <v>0.04400000000000004</v>
      </c>
      <c r="AR497" s="13">
        <f t="shared" si="62"/>
        <v>0.945891287739292</v>
      </c>
      <c r="AS497" s="5">
        <f t="shared" si="63"/>
        <v>0.0005</v>
      </c>
      <c r="AT497" s="5">
        <f t="shared" si="64"/>
        <v>0.9445</v>
      </c>
      <c r="AU497" s="62">
        <f t="shared" si="65"/>
        <v>0.005233971267937302</v>
      </c>
    </row>
    <row r="498" spans="38:47" ht="12.75">
      <c r="AL498" s="9">
        <v>945</v>
      </c>
      <c r="AM498" s="9">
        <f t="shared" si="57"/>
        <v>0.9450000000000001</v>
      </c>
      <c r="AN498" s="5">
        <f t="shared" si="59"/>
        <v>0.019344064660551545</v>
      </c>
      <c r="AO498" s="5">
        <f t="shared" si="58"/>
        <v>0.0019344064660551546</v>
      </c>
      <c r="AP498" s="5">
        <f t="shared" si="60"/>
        <v>0.05627970540078967</v>
      </c>
      <c r="AQ498" s="5">
        <f t="shared" si="61"/>
        <v>0.04500000000000004</v>
      </c>
      <c r="AR498" s="13">
        <f t="shared" si="62"/>
        <v>0.9469344064660552</v>
      </c>
      <c r="AS498" s="5">
        <f t="shared" si="63"/>
        <v>0.0005</v>
      </c>
      <c r="AT498" s="5">
        <f t="shared" si="64"/>
        <v>0.9455</v>
      </c>
      <c r="AU498" s="62">
        <f t="shared" si="65"/>
        <v>0.005239515729026219</v>
      </c>
    </row>
    <row r="499" spans="38:47" ht="12.75">
      <c r="AL499" s="9">
        <v>946</v>
      </c>
      <c r="AM499" s="9">
        <f t="shared" si="57"/>
        <v>0.9460000000000001</v>
      </c>
      <c r="AN499" s="5">
        <f t="shared" si="59"/>
        <v>0.019775343180205896</v>
      </c>
      <c r="AO499" s="5">
        <f t="shared" si="58"/>
        <v>0.0019775343180205894</v>
      </c>
      <c r="AP499" s="5">
        <f t="shared" si="60"/>
        <v>0.05753173213000085</v>
      </c>
      <c r="AQ499" s="5">
        <f t="shared" si="61"/>
        <v>0.04600000000000004</v>
      </c>
      <c r="AR499" s="13">
        <f t="shared" si="62"/>
        <v>0.9479775343180207</v>
      </c>
      <c r="AS499" s="5">
        <f t="shared" si="63"/>
        <v>0.0005</v>
      </c>
      <c r="AT499" s="5">
        <f t="shared" si="64"/>
        <v>0.9465</v>
      </c>
      <c r="AU499" s="62">
        <f t="shared" si="65"/>
        <v>0.005245060190115136</v>
      </c>
    </row>
    <row r="500" spans="38:47" ht="12.75">
      <c r="AL500" s="9">
        <v>947</v>
      </c>
      <c r="AM500" s="9">
        <f t="shared" si="57"/>
        <v>0.9470000000000001</v>
      </c>
      <c r="AN500" s="5">
        <f t="shared" si="59"/>
        <v>0.02020671501297741</v>
      </c>
      <c r="AO500" s="5">
        <f t="shared" si="58"/>
        <v>0.002020671501297741</v>
      </c>
      <c r="AP500" s="5">
        <f t="shared" si="60"/>
        <v>0.058783849150486206</v>
      </c>
      <c r="AQ500" s="5">
        <f t="shared" si="61"/>
        <v>0.04700000000000004</v>
      </c>
      <c r="AR500" s="13">
        <f t="shared" si="62"/>
        <v>0.9490206715012978</v>
      </c>
      <c r="AS500" s="5">
        <f t="shared" si="63"/>
        <v>0.0005</v>
      </c>
      <c r="AT500" s="5">
        <f t="shared" si="64"/>
        <v>0.9475</v>
      </c>
      <c r="AU500" s="62">
        <f t="shared" si="65"/>
        <v>0.005250604651204052</v>
      </c>
    </row>
    <row r="501" spans="38:47" ht="12.75">
      <c r="AL501" s="9">
        <v>948</v>
      </c>
      <c r="AM501" s="9">
        <f aca="true" t="shared" si="66" ref="AM501:AM553">AL501*$AN$49</f>
        <v>0.9480000000000001</v>
      </c>
      <c r="AN501" s="5">
        <f t="shared" si="59"/>
        <v>0.020638182222171817</v>
      </c>
      <c r="AO501" s="5">
        <f aca="true" t="shared" si="67" ref="AO501:AO553">AN501/$AN$50</f>
        <v>0.0020638182222171815</v>
      </c>
      <c r="AP501" s="5">
        <f t="shared" si="60"/>
        <v>0.06003605844527847</v>
      </c>
      <c r="AQ501" s="5">
        <f t="shared" si="61"/>
        <v>0.04800000000000004</v>
      </c>
      <c r="AR501" s="13">
        <f t="shared" si="62"/>
        <v>0.9500638182222172</v>
      </c>
      <c r="AS501" s="5">
        <f t="shared" si="63"/>
        <v>0.0005</v>
      </c>
      <c r="AT501" s="5">
        <f t="shared" si="64"/>
        <v>0.9485</v>
      </c>
      <c r="AU501" s="62">
        <f t="shared" si="65"/>
        <v>0.005256149112292969</v>
      </c>
    </row>
    <row r="502" spans="38:47" ht="12.75">
      <c r="AL502" s="9">
        <v>949</v>
      </c>
      <c r="AM502" s="9">
        <f t="shared" si="66"/>
        <v>0.9490000000000001</v>
      </c>
      <c r="AN502" s="5">
        <f aca="true" t="shared" si="68" ref="AN502:AN553">IF(AM502&lt;$AE$80,($AC$67*$AC$64*($AE$80-AM502)/SQRT($AC$63^2-($AE$80-AM502)^2)),-($AC$67*$AC$64*($AE$80-AM502)/SQRT($AC$63^2-($AE$80-AM502)^2)))</f>
        <v>0.021069746873356096</v>
      </c>
      <c r="AO502" s="5">
        <f t="shared" si="67"/>
        <v>0.0021069746873356096</v>
      </c>
      <c r="AP502" s="5">
        <f aca="true" t="shared" si="69" ref="AP502:AP553">ATAN(AN502/($AC$67*$AC$64))</f>
        <v>0.06128836199871999</v>
      </c>
      <c r="AQ502" s="5">
        <f aca="true" t="shared" si="70" ref="AQ502:AQ553">$AC$63*SIN(AP502)</f>
        <v>0.049000000000000044</v>
      </c>
      <c r="AR502" s="13">
        <f aca="true" t="shared" si="71" ref="AR502:AR553">AO502+$AH$94+$AH$103+$AC$63*SIN(AP502)</f>
        <v>0.9511069746873356</v>
      </c>
      <c r="AS502" s="5">
        <f aca="true" t="shared" si="72" ref="AS502:AS553">($AH$125)/$AN$50</f>
        <v>0.0005</v>
      </c>
      <c r="AT502" s="5">
        <f aca="true" t="shared" si="73" ref="AT502:AT553">AM502+AS502</f>
        <v>0.9495</v>
      </c>
      <c r="AU502" s="62">
        <f t="shared" si="65"/>
        <v>0.005261693573381885</v>
      </c>
    </row>
    <row r="503" spans="38:47" ht="12.75">
      <c r="AL503" s="9">
        <v>950</v>
      </c>
      <c r="AM503" s="9">
        <f t="shared" si="66"/>
        <v>0.9500000000000001</v>
      </c>
      <c r="AN503" s="5">
        <f t="shared" si="68"/>
        <v>0.021501411034408627</v>
      </c>
      <c r="AO503" s="5">
        <f t="shared" si="67"/>
        <v>0.0021501411034408626</v>
      </c>
      <c r="AP503" s="5">
        <f t="shared" si="69"/>
        <v>0.06254076179649144</v>
      </c>
      <c r="AQ503" s="5">
        <f t="shared" si="70"/>
        <v>0.050000000000000044</v>
      </c>
      <c r="AR503" s="13">
        <f t="shared" si="71"/>
        <v>0.952150141103441</v>
      </c>
      <c r="AS503" s="5">
        <f t="shared" si="72"/>
        <v>0.0005</v>
      </c>
      <c r="AT503" s="5">
        <f t="shared" si="73"/>
        <v>0.9505</v>
      </c>
      <c r="AU503" s="62">
        <f aca="true" t="shared" si="74" ref="AU503:AU553">$AC$67*$AC$62^2*AM503</f>
        <v>0.005267238034470802</v>
      </c>
    </row>
    <row r="504" spans="38:47" ht="12.75">
      <c r="AL504" s="9">
        <v>951</v>
      </c>
      <c r="AM504" s="9">
        <f t="shared" si="66"/>
        <v>0.9510000000000001</v>
      </c>
      <c r="AN504" s="5">
        <f t="shared" si="68"/>
        <v>0.021933176775569423</v>
      </c>
      <c r="AO504" s="5">
        <f t="shared" si="67"/>
        <v>0.002193317677556942</v>
      </c>
      <c r="AP504" s="5">
        <f t="shared" si="69"/>
        <v>0.06379325982564056</v>
      </c>
      <c r="AQ504" s="5">
        <f t="shared" si="70"/>
        <v>0.051000000000000045</v>
      </c>
      <c r="AR504" s="13">
        <f t="shared" si="71"/>
        <v>0.953193317677557</v>
      </c>
      <c r="AS504" s="5">
        <f t="shared" si="72"/>
        <v>0.0005</v>
      </c>
      <c r="AT504" s="5">
        <f t="shared" si="73"/>
        <v>0.9515</v>
      </c>
      <c r="AU504" s="62">
        <f t="shared" si="74"/>
        <v>0.005272782495559718</v>
      </c>
    </row>
    <row r="505" spans="38:47" ht="12.75">
      <c r="AL505" s="9">
        <v>952</v>
      </c>
      <c r="AM505" s="9">
        <f t="shared" si="66"/>
        <v>0.9520000000000001</v>
      </c>
      <c r="AN505" s="5">
        <f t="shared" si="68"/>
        <v>0.022365046169490494</v>
      </c>
      <c r="AO505" s="5">
        <f t="shared" si="67"/>
        <v>0.0022365046169490494</v>
      </c>
      <c r="AP505" s="5">
        <f t="shared" si="69"/>
        <v>0.06504585807461095</v>
      </c>
      <c r="AQ505" s="5">
        <f t="shared" si="70"/>
        <v>0.052000000000000046</v>
      </c>
      <c r="AR505" s="13">
        <f t="shared" si="71"/>
        <v>0.9542365046169492</v>
      </c>
      <c r="AS505" s="5">
        <f t="shared" si="72"/>
        <v>0.0005</v>
      </c>
      <c r="AT505" s="5">
        <f t="shared" si="73"/>
        <v>0.9525</v>
      </c>
      <c r="AU505" s="62">
        <f t="shared" si="74"/>
        <v>0.005278326956648635</v>
      </c>
    </row>
    <row r="506" spans="38:47" ht="12.75">
      <c r="AL506" s="9">
        <v>953</v>
      </c>
      <c r="AM506" s="9">
        <f t="shared" si="66"/>
        <v>0.9530000000000001</v>
      </c>
      <c r="AN506" s="5">
        <f t="shared" si="68"/>
        <v>0.02279702129128638</v>
      </c>
      <c r="AO506" s="5">
        <f t="shared" si="67"/>
        <v>0.002279702129128638</v>
      </c>
      <c r="AP506" s="5">
        <f t="shared" si="69"/>
        <v>0.06629855853327095</v>
      </c>
      <c r="AQ506" s="5">
        <f t="shared" si="70"/>
        <v>0.05300000000000005</v>
      </c>
      <c r="AR506" s="13">
        <f t="shared" si="71"/>
        <v>0.9552797021291287</v>
      </c>
      <c r="AS506" s="5">
        <f t="shared" si="72"/>
        <v>0.0005</v>
      </c>
      <c r="AT506" s="5">
        <f t="shared" si="73"/>
        <v>0.9535</v>
      </c>
      <c r="AU506" s="62">
        <f t="shared" si="74"/>
        <v>0.005283871417737552</v>
      </c>
    </row>
    <row r="507" spans="38:47" ht="12.75">
      <c r="AL507" s="9">
        <v>954</v>
      </c>
      <c r="AM507" s="9">
        <f t="shared" si="66"/>
        <v>0.9540000000000001</v>
      </c>
      <c r="AN507" s="5">
        <f t="shared" si="68"/>
        <v>0.023229104218584797</v>
      </c>
      <c r="AO507" s="5">
        <f t="shared" si="67"/>
        <v>0.0023229104218584797</v>
      </c>
      <c r="AP507" s="5">
        <f t="shared" si="69"/>
        <v>0.06755136319294253</v>
      </c>
      <c r="AQ507" s="5">
        <f t="shared" si="70"/>
        <v>0.05400000000000005</v>
      </c>
      <c r="AR507" s="13">
        <f t="shared" si="71"/>
        <v>0.9563229104218586</v>
      </c>
      <c r="AS507" s="5">
        <f t="shared" si="72"/>
        <v>0.0005</v>
      </c>
      <c r="AT507" s="5">
        <f t="shared" si="73"/>
        <v>0.9545</v>
      </c>
      <c r="AU507" s="62">
        <f t="shared" si="74"/>
        <v>0.005289415878826469</v>
      </c>
    </row>
    <row r="508" spans="38:47" ht="12.75">
      <c r="AL508" s="9">
        <v>955</v>
      </c>
      <c r="AM508" s="9">
        <f t="shared" si="66"/>
        <v>0.9550000000000001</v>
      </c>
      <c r="AN508" s="5">
        <f t="shared" si="68"/>
        <v>0.023661297031577377</v>
      </c>
      <c r="AO508" s="5">
        <f t="shared" si="67"/>
        <v>0.0023661297031577376</v>
      </c>
      <c r="AP508" s="5">
        <f t="shared" si="69"/>
        <v>0.06880427404643023</v>
      </c>
      <c r="AQ508" s="5">
        <f t="shared" si="70"/>
        <v>0.05500000000000005</v>
      </c>
      <c r="AR508" s="13">
        <f t="shared" si="71"/>
        <v>0.9573661297031578</v>
      </c>
      <c r="AS508" s="5">
        <f t="shared" si="72"/>
        <v>0.0005</v>
      </c>
      <c r="AT508" s="5">
        <f t="shared" si="73"/>
        <v>0.9555</v>
      </c>
      <c r="AU508" s="62">
        <f t="shared" si="74"/>
        <v>0.005294960339915385</v>
      </c>
    </row>
    <row r="509" spans="38:47" ht="12.75">
      <c r="AL509" s="9">
        <v>956</v>
      </c>
      <c r="AM509" s="9">
        <f t="shared" si="66"/>
        <v>0.9560000000000001</v>
      </c>
      <c r="AN509" s="5">
        <f t="shared" si="68"/>
        <v>0.02409360181307067</v>
      </c>
      <c r="AO509" s="5">
        <f t="shared" si="67"/>
        <v>0.0024093601813070667</v>
      </c>
      <c r="AP509" s="5">
        <f t="shared" si="69"/>
        <v>0.07005729308805031</v>
      </c>
      <c r="AQ509" s="5">
        <f t="shared" si="70"/>
        <v>0.05600000000000005</v>
      </c>
      <c r="AR509" s="13">
        <f t="shared" si="71"/>
        <v>0.9584093601813071</v>
      </c>
      <c r="AS509" s="5">
        <f t="shared" si="72"/>
        <v>0.0005</v>
      </c>
      <c r="AT509" s="5">
        <f t="shared" si="73"/>
        <v>0.9565</v>
      </c>
      <c r="AU509" s="62">
        <f t="shared" si="74"/>
        <v>0.005300504801004302</v>
      </c>
    </row>
    <row r="510" spans="38:47" ht="12.75">
      <c r="AL510" s="9">
        <v>957</v>
      </c>
      <c r="AM510" s="9">
        <f t="shared" si="66"/>
        <v>0.9570000000000001</v>
      </c>
      <c r="AN510" s="5">
        <f t="shared" si="68"/>
        <v>0.024526020648537192</v>
      </c>
      <c r="AO510" s="5">
        <f t="shared" si="67"/>
        <v>0.002452602064853719</v>
      </c>
      <c r="AP510" s="5">
        <f t="shared" si="69"/>
        <v>0.0713104223136597</v>
      </c>
      <c r="AQ510" s="5">
        <f t="shared" si="70"/>
        <v>0.05700000000000005</v>
      </c>
      <c r="AR510" s="13">
        <f t="shared" si="71"/>
        <v>0.9594526020648538</v>
      </c>
      <c r="AS510" s="5">
        <f t="shared" si="72"/>
        <v>0.0005</v>
      </c>
      <c r="AT510" s="5">
        <f t="shared" si="73"/>
        <v>0.9575</v>
      </c>
      <c r="AU510" s="62">
        <f t="shared" si="74"/>
        <v>0.005306049262093219</v>
      </c>
    </row>
    <row r="511" spans="38:47" ht="12.75">
      <c r="AL511" s="9">
        <v>958</v>
      </c>
      <c r="AM511" s="9">
        <f t="shared" si="66"/>
        <v>0.9580000000000001</v>
      </c>
      <c r="AN511" s="5">
        <f t="shared" si="68"/>
        <v>0.024958555626166612</v>
      </c>
      <c r="AO511" s="5">
        <f t="shared" si="67"/>
        <v>0.002495855562616661</v>
      </c>
      <c r="AP511" s="5">
        <f t="shared" si="69"/>
        <v>0.07256366372068519</v>
      </c>
      <c r="AQ511" s="5">
        <f t="shared" si="70"/>
        <v>0.05800000000000005</v>
      </c>
      <c r="AR511" s="13">
        <f t="shared" si="71"/>
        <v>0.9604958555626167</v>
      </c>
      <c r="AS511" s="5">
        <f t="shared" si="72"/>
        <v>0.0005</v>
      </c>
      <c r="AT511" s="5">
        <f t="shared" si="73"/>
        <v>0.9585</v>
      </c>
      <c r="AU511" s="62">
        <f t="shared" si="74"/>
        <v>0.005311593723182135</v>
      </c>
    </row>
    <row r="512" spans="38:47" ht="12.75">
      <c r="AL512" s="9">
        <v>959</v>
      </c>
      <c r="AM512" s="9">
        <f t="shared" si="66"/>
        <v>0.9590000000000001</v>
      </c>
      <c r="AN512" s="5">
        <f t="shared" si="68"/>
        <v>0.025391208836917194</v>
      </c>
      <c r="AO512" s="5">
        <f t="shared" si="67"/>
        <v>0.0025391208836917194</v>
      </c>
      <c r="AP512" s="5">
        <f t="shared" si="69"/>
        <v>0.07381701930815274</v>
      </c>
      <c r="AQ512" s="5">
        <f t="shared" si="70"/>
        <v>0.05900000000000005</v>
      </c>
      <c r="AR512" s="13">
        <f t="shared" si="71"/>
        <v>0.9615391208836918</v>
      </c>
      <c r="AS512" s="5">
        <f t="shared" si="72"/>
        <v>0.0005</v>
      </c>
      <c r="AT512" s="5">
        <f t="shared" si="73"/>
        <v>0.9595</v>
      </c>
      <c r="AU512" s="62">
        <f t="shared" si="74"/>
        <v>0.0053171381842710514</v>
      </c>
    </row>
    <row r="513" spans="38:47" ht="12.75">
      <c r="AL513" s="9">
        <v>960</v>
      </c>
      <c r="AM513" s="9">
        <f t="shared" si="66"/>
        <v>0.96</v>
      </c>
      <c r="AN513" s="5">
        <f t="shared" si="68"/>
        <v>0.025823982374567248</v>
      </c>
      <c r="AO513" s="5">
        <f t="shared" si="67"/>
        <v>0.002582398237456725</v>
      </c>
      <c r="AP513" s="5">
        <f t="shared" si="69"/>
        <v>0.07507049107671647</v>
      </c>
      <c r="AQ513" s="5">
        <f t="shared" si="70"/>
        <v>0.05999999999999994</v>
      </c>
      <c r="AR513" s="13">
        <f t="shared" si="71"/>
        <v>0.9625823982374567</v>
      </c>
      <c r="AS513" s="5">
        <f t="shared" si="72"/>
        <v>0.0005</v>
      </c>
      <c r="AT513" s="5">
        <f t="shared" si="73"/>
        <v>0.9604999999999999</v>
      </c>
      <c r="AU513" s="62">
        <f t="shared" si="74"/>
        <v>0.005322682645359967</v>
      </c>
    </row>
    <row r="514" spans="38:47" ht="12.75">
      <c r="AL514" s="9">
        <v>961</v>
      </c>
      <c r="AM514" s="9">
        <f t="shared" si="66"/>
        <v>0.961</v>
      </c>
      <c r="AN514" s="5">
        <f t="shared" si="68"/>
        <v>0.026256878335767005</v>
      </c>
      <c r="AO514" s="5">
        <f t="shared" si="67"/>
        <v>0.0026256878335767005</v>
      </c>
      <c r="AP514" s="5">
        <f t="shared" si="69"/>
        <v>0.07632408102868865</v>
      </c>
      <c r="AQ514" s="5">
        <f t="shared" si="70"/>
        <v>0.060999999999999936</v>
      </c>
      <c r="AR514" s="13">
        <f t="shared" si="71"/>
        <v>0.9636256878335767</v>
      </c>
      <c r="AS514" s="5">
        <f t="shared" si="72"/>
        <v>0.0005</v>
      </c>
      <c r="AT514" s="5">
        <f t="shared" si="73"/>
        <v>0.9614999999999999</v>
      </c>
      <c r="AU514" s="62">
        <f t="shared" si="74"/>
        <v>0.005328227106448884</v>
      </c>
    </row>
    <row r="515" spans="38:47" ht="12.75">
      <c r="AL515" s="9">
        <v>962</v>
      </c>
      <c r="AM515" s="9">
        <f t="shared" si="66"/>
        <v>0.962</v>
      </c>
      <c r="AN515" s="5">
        <f t="shared" si="68"/>
        <v>0.026689898820090204</v>
      </c>
      <c r="AO515" s="5">
        <f t="shared" si="67"/>
        <v>0.0026689898820090206</v>
      </c>
      <c r="AP515" s="5">
        <f t="shared" si="69"/>
        <v>0.07757779116806829</v>
      </c>
      <c r="AQ515" s="5">
        <f t="shared" si="70"/>
        <v>0.06199999999999994</v>
      </c>
      <c r="AR515" s="13">
        <f t="shared" si="71"/>
        <v>0.964668989882009</v>
      </c>
      <c r="AS515" s="5">
        <f t="shared" si="72"/>
        <v>0.0005</v>
      </c>
      <c r="AT515" s="5">
        <f t="shared" si="73"/>
        <v>0.9624999999999999</v>
      </c>
      <c r="AU515" s="62">
        <f t="shared" si="74"/>
        <v>0.005333771567537801</v>
      </c>
    </row>
    <row r="516" spans="38:47" ht="12.75">
      <c r="AL516" s="9">
        <v>963</v>
      </c>
      <c r="AM516" s="9">
        <f t="shared" si="66"/>
        <v>0.963</v>
      </c>
      <c r="AN516" s="5">
        <f t="shared" si="68"/>
        <v>0.027123045930086295</v>
      </c>
      <c r="AO516" s="5">
        <f t="shared" si="67"/>
        <v>0.0027123045930086296</v>
      </c>
      <c r="AP516" s="5">
        <f t="shared" si="69"/>
        <v>0.0788316235005711</v>
      </c>
      <c r="AQ516" s="5">
        <f t="shared" si="70"/>
        <v>0.06299999999999994</v>
      </c>
      <c r="AR516" s="13">
        <f t="shared" si="71"/>
        <v>0.9657123045930086</v>
      </c>
      <c r="AS516" s="5">
        <f t="shared" si="72"/>
        <v>0.0005</v>
      </c>
      <c r="AT516" s="5">
        <f t="shared" si="73"/>
        <v>0.9634999999999999</v>
      </c>
      <c r="AU516" s="62">
        <f t="shared" si="74"/>
        <v>0.0053393160286267175</v>
      </c>
    </row>
    <row r="517" spans="38:47" ht="12.75">
      <c r="AL517" s="9">
        <v>964</v>
      </c>
      <c r="AM517" s="9">
        <f t="shared" si="66"/>
        <v>0.964</v>
      </c>
      <c r="AN517" s="5">
        <f t="shared" si="68"/>
        <v>0.027556321771332548</v>
      </c>
      <c r="AO517" s="5">
        <f t="shared" si="67"/>
        <v>0.0027556321771332547</v>
      </c>
      <c r="AP517" s="5">
        <f t="shared" si="69"/>
        <v>0.08008558003365894</v>
      </c>
      <c r="AQ517" s="5">
        <f t="shared" si="70"/>
        <v>0.06399999999999995</v>
      </c>
      <c r="AR517" s="13">
        <f t="shared" si="71"/>
        <v>0.9667556321771332</v>
      </c>
      <c r="AS517" s="5">
        <f t="shared" si="72"/>
        <v>0.0005</v>
      </c>
      <c r="AT517" s="5">
        <f t="shared" si="73"/>
        <v>0.9644999999999999</v>
      </c>
      <c r="AU517" s="62">
        <f t="shared" si="74"/>
        <v>0.005344860489715634</v>
      </c>
    </row>
    <row r="518" spans="38:47" ht="12.75">
      <c r="AL518" s="9">
        <v>965</v>
      </c>
      <c r="AM518" s="9">
        <f t="shared" si="66"/>
        <v>0.965</v>
      </c>
      <c r="AN518" s="5">
        <f t="shared" si="68"/>
        <v>0.027989728452486446</v>
      </c>
      <c r="AO518" s="5">
        <f t="shared" si="67"/>
        <v>0.0027989728452486448</v>
      </c>
      <c r="AP518" s="5">
        <f t="shared" si="69"/>
        <v>0.08133966277656943</v>
      </c>
      <c r="AQ518" s="5">
        <f t="shared" si="70"/>
        <v>0.06499999999999993</v>
      </c>
      <c r="AR518" s="13">
        <f t="shared" si="71"/>
        <v>0.9677989728452486</v>
      </c>
      <c r="AS518" s="5">
        <f t="shared" si="72"/>
        <v>0.0005</v>
      </c>
      <c r="AT518" s="5">
        <f t="shared" si="73"/>
        <v>0.9654999999999999</v>
      </c>
      <c r="AU518" s="62">
        <f t="shared" si="74"/>
        <v>0.005350404950804551</v>
      </c>
    </row>
    <row r="519" spans="38:47" ht="12.75">
      <c r="AL519" s="9">
        <v>966</v>
      </c>
      <c r="AM519" s="9">
        <f t="shared" si="66"/>
        <v>0.966</v>
      </c>
      <c r="AN519" s="5">
        <f t="shared" si="68"/>
        <v>0.028423268085338196</v>
      </c>
      <c r="AO519" s="5">
        <f t="shared" si="67"/>
        <v>0.00284232680853382</v>
      </c>
      <c r="AP519" s="5">
        <f t="shared" si="69"/>
        <v>0.08259387374034564</v>
      </c>
      <c r="AQ519" s="5">
        <f t="shared" si="70"/>
        <v>0.06599999999999995</v>
      </c>
      <c r="AR519" s="13">
        <f t="shared" si="71"/>
        <v>0.9688423268085338</v>
      </c>
      <c r="AS519" s="5">
        <f t="shared" si="72"/>
        <v>0.0005</v>
      </c>
      <c r="AT519" s="5">
        <f t="shared" si="73"/>
        <v>0.9664999999999999</v>
      </c>
      <c r="AU519" s="62">
        <f t="shared" si="74"/>
        <v>0.005355949411893468</v>
      </c>
    </row>
    <row r="520" spans="38:47" ht="12.75">
      <c r="AL520" s="9">
        <v>967</v>
      </c>
      <c r="AM520" s="9">
        <f t="shared" si="66"/>
        <v>0.967</v>
      </c>
      <c r="AN520" s="5">
        <f t="shared" si="68"/>
        <v>0.028856942784863407</v>
      </c>
      <c r="AO520" s="5">
        <f t="shared" si="67"/>
        <v>0.0028856942784863406</v>
      </c>
      <c r="AP520" s="5">
        <f t="shared" si="69"/>
        <v>0.08384821493786583</v>
      </c>
      <c r="AQ520" s="5">
        <f t="shared" si="70"/>
        <v>0.06699999999999995</v>
      </c>
      <c r="AR520" s="13">
        <f t="shared" si="71"/>
        <v>0.9698856942784864</v>
      </c>
      <c r="AS520" s="5">
        <f t="shared" si="72"/>
        <v>0.0005</v>
      </c>
      <c r="AT520" s="5">
        <f t="shared" si="73"/>
        <v>0.9674999999999999</v>
      </c>
      <c r="AU520" s="62">
        <f t="shared" si="74"/>
        <v>0.0053614938729823845</v>
      </c>
    </row>
    <row r="521" spans="38:47" ht="12.75">
      <c r="AL521" s="9">
        <v>968</v>
      </c>
      <c r="AM521" s="9">
        <f t="shared" si="66"/>
        <v>0.968</v>
      </c>
      <c r="AN521" s="5">
        <f t="shared" si="68"/>
        <v>0.029290754669276022</v>
      </c>
      <c r="AO521" s="5">
        <f t="shared" si="67"/>
        <v>0.0029290754669276022</v>
      </c>
      <c r="AP521" s="5">
        <f t="shared" si="69"/>
        <v>0.0851026883838733</v>
      </c>
      <c r="AQ521" s="5">
        <f t="shared" si="70"/>
        <v>0.06799999999999994</v>
      </c>
      <c r="AR521" s="13">
        <f t="shared" si="71"/>
        <v>0.9709290754669276</v>
      </c>
      <c r="AS521" s="5">
        <f t="shared" si="72"/>
        <v>0.0005</v>
      </c>
      <c r="AT521" s="5">
        <f t="shared" si="73"/>
        <v>0.9684999999999999</v>
      </c>
      <c r="AU521" s="62">
        <f t="shared" si="74"/>
        <v>0.005367038334071301</v>
      </c>
    </row>
    <row r="522" spans="38:47" ht="12.75">
      <c r="AL522" s="9">
        <v>969</v>
      </c>
      <c r="AM522" s="9">
        <f t="shared" si="66"/>
        <v>0.969</v>
      </c>
      <c r="AN522" s="5">
        <f t="shared" si="68"/>
        <v>0.029724705860081357</v>
      </c>
      <c r="AO522" s="5">
        <f t="shared" si="67"/>
        <v>0.0029724705860081357</v>
      </c>
      <c r="AP522" s="5">
        <f t="shared" si="69"/>
        <v>0.08635729609500632</v>
      </c>
      <c r="AQ522" s="5">
        <f t="shared" si="70"/>
        <v>0.06899999999999995</v>
      </c>
      <c r="AR522" s="13">
        <f t="shared" si="71"/>
        <v>0.9719724705860081</v>
      </c>
      <c r="AS522" s="5">
        <f t="shared" si="72"/>
        <v>0.0005</v>
      </c>
      <c r="AT522" s="5">
        <f t="shared" si="73"/>
        <v>0.9694999999999999</v>
      </c>
      <c r="AU522" s="62">
        <f t="shared" si="74"/>
        <v>0.005372582795160217</v>
      </c>
    </row>
    <row r="523" spans="38:47" ht="12.75">
      <c r="AL523" s="9">
        <v>970</v>
      </c>
      <c r="AM523" s="9">
        <f t="shared" si="66"/>
        <v>0.97</v>
      </c>
      <c r="AN523" s="5">
        <f t="shared" si="68"/>
        <v>0.030158798482129323</v>
      </c>
      <c r="AO523" s="5">
        <f t="shared" si="67"/>
        <v>0.003015879848212932</v>
      </c>
      <c r="AP523" s="5">
        <f t="shared" si="69"/>
        <v>0.08761204008982801</v>
      </c>
      <c r="AQ523" s="5">
        <f t="shared" si="70"/>
        <v>0.06999999999999994</v>
      </c>
      <c r="AR523" s="13">
        <f t="shared" si="71"/>
        <v>0.9730158798482129</v>
      </c>
      <c r="AS523" s="5">
        <f t="shared" si="72"/>
        <v>0.0005</v>
      </c>
      <c r="AT523" s="5">
        <f t="shared" si="73"/>
        <v>0.9704999999999999</v>
      </c>
      <c r="AU523" s="62">
        <f t="shared" si="74"/>
        <v>0.005378127256249134</v>
      </c>
    </row>
    <row r="524" spans="38:47" ht="12.75">
      <c r="AL524" s="9">
        <v>971</v>
      </c>
      <c r="AM524" s="9">
        <f t="shared" si="66"/>
        <v>0.971</v>
      </c>
      <c r="AN524" s="5">
        <f t="shared" si="68"/>
        <v>0.030593034663667938</v>
      </c>
      <c r="AO524" s="5">
        <f t="shared" si="67"/>
        <v>0.003059303466366794</v>
      </c>
      <c r="AP524" s="5">
        <f t="shared" si="69"/>
        <v>0.08886692238885655</v>
      </c>
      <c r="AQ524" s="5">
        <f t="shared" si="70"/>
        <v>0.07099999999999994</v>
      </c>
      <c r="AR524" s="13">
        <f t="shared" si="71"/>
        <v>0.9740593034663667</v>
      </c>
      <c r="AS524" s="5">
        <f t="shared" si="72"/>
        <v>0.0005</v>
      </c>
      <c r="AT524" s="5">
        <f t="shared" si="73"/>
        <v>0.9714999999999999</v>
      </c>
      <c r="AU524" s="62">
        <f t="shared" si="74"/>
        <v>0.0053836717173380505</v>
      </c>
    </row>
    <row r="525" spans="38:47" ht="12.75">
      <c r="AL525" s="9">
        <v>972</v>
      </c>
      <c r="AM525" s="9">
        <f t="shared" si="66"/>
        <v>0.972</v>
      </c>
      <c r="AN525" s="5">
        <f t="shared" si="68"/>
        <v>0.031027416536396898</v>
      </c>
      <c r="AO525" s="5">
        <f t="shared" si="67"/>
        <v>0.0031027416536396897</v>
      </c>
      <c r="AP525" s="5">
        <f t="shared" si="69"/>
        <v>0.09012194501459518</v>
      </c>
      <c r="AQ525" s="5">
        <f t="shared" si="70"/>
        <v>0.07199999999999994</v>
      </c>
      <c r="AR525" s="13">
        <f t="shared" si="71"/>
        <v>0.9751027416536396</v>
      </c>
      <c r="AS525" s="5">
        <f t="shared" si="72"/>
        <v>0.0005</v>
      </c>
      <c r="AT525" s="5">
        <f t="shared" si="73"/>
        <v>0.9724999999999999</v>
      </c>
      <c r="AU525" s="62">
        <f t="shared" si="74"/>
        <v>0.005389216178426967</v>
      </c>
    </row>
    <row r="526" spans="38:47" ht="12.75">
      <c r="AL526" s="9">
        <v>973</v>
      </c>
      <c r="AM526" s="9">
        <f t="shared" si="66"/>
        <v>0.973</v>
      </c>
      <c r="AN526" s="5">
        <f t="shared" si="68"/>
        <v>0.03146194623552143</v>
      </c>
      <c r="AO526" s="5">
        <f t="shared" si="67"/>
        <v>0.0031461946235521432</v>
      </c>
      <c r="AP526" s="5">
        <f t="shared" si="69"/>
        <v>0.09137710999156254</v>
      </c>
      <c r="AQ526" s="5">
        <f t="shared" si="70"/>
        <v>0.07299999999999994</v>
      </c>
      <c r="AR526" s="13">
        <f t="shared" si="71"/>
        <v>0.9761461946235521</v>
      </c>
      <c r="AS526" s="5">
        <f t="shared" si="72"/>
        <v>0.0005</v>
      </c>
      <c r="AT526" s="5">
        <f t="shared" si="73"/>
        <v>0.9734999999999999</v>
      </c>
      <c r="AU526" s="62">
        <f t="shared" si="74"/>
        <v>0.005394760639515884</v>
      </c>
    </row>
    <row r="527" spans="38:47" ht="12.75">
      <c r="AL527" s="9">
        <v>974</v>
      </c>
      <c r="AM527" s="9">
        <f t="shared" si="66"/>
        <v>0.974</v>
      </c>
      <c r="AN527" s="5">
        <f t="shared" si="68"/>
        <v>0.03189662589980633</v>
      </c>
      <c r="AO527" s="5">
        <f t="shared" si="67"/>
        <v>0.003189662589980633</v>
      </c>
      <c r="AP527" s="5">
        <f t="shared" si="69"/>
        <v>0.09263241934632288</v>
      </c>
      <c r="AQ527" s="5">
        <f t="shared" si="70"/>
        <v>0.07399999999999997</v>
      </c>
      <c r="AR527" s="13">
        <f t="shared" si="71"/>
        <v>0.9771896625899806</v>
      </c>
      <c r="AS527" s="5">
        <f t="shared" si="72"/>
        <v>0.0005</v>
      </c>
      <c r="AT527" s="5">
        <f t="shared" si="73"/>
        <v>0.9744999999999999</v>
      </c>
      <c r="AU527" s="62">
        <f t="shared" si="74"/>
        <v>0.005400305100604801</v>
      </c>
    </row>
    <row r="528" spans="38:47" ht="12.75">
      <c r="AL528" s="9">
        <v>975</v>
      </c>
      <c r="AM528" s="9">
        <f t="shared" si="66"/>
        <v>0.975</v>
      </c>
      <c r="AN528" s="5">
        <f t="shared" si="68"/>
        <v>0.032331457671630155</v>
      </c>
      <c r="AO528" s="5">
        <f t="shared" si="67"/>
        <v>0.0032331457671630156</v>
      </c>
      <c r="AP528" s="5">
        <f t="shared" si="69"/>
        <v>0.0938878751075164</v>
      </c>
      <c r="AQ528" s="5">
        <f t="shared" si="70"/>
        <v>0.07499999999999994</v>
      </c>
      <c r="AR528" s="13">
        <f t="shared" si="71"/>
        <v>0.9782331457671629</v>
      </c>
      <c r="AS528" s="5">
        <f t="shared" si="72"/>
        <v>0.0005</v>
      </c>
      <c r="AT528" s="5">
        <f t="shared" si="73"/>
        <v>0.9754999999999999</v>
      </c>
      <c r="AU528" s="62">
        <f t="shared" si="74"/>
        <v>0.0054058495616937175</v>
      </c>
    </row>
    <row r="529" spans="38:47" ht="12.75">
      <c r="AL529" s="9">
        <v>976</v>
      </c>
      <c r="AM529" s="9">
        <f t="shared" si="66"/>
        <v>0.976</v>
      </c>
      <c r="AN529" s="5">
        <f t="shared" si="68"/>
        <v>0.032766443697039724</v>
      </c>
      <c r="AO529" s="5">
        <f t="shared" si="67"/>
        <v>0.0032766443697039723</v>
      </c>
      <c r="AP529" s="5">
        <f t="shared" si="69"/>
        <v>0.09514347930588997</v>
      </c>
      <c r="AQ529" s="5">
        <f t="shared" si="70"/>
        <v>0.07599999999999996</v>
      </c>
      <c r="AR529" s="13">
        <f t="shared" si="71"/>
        <v>0.979276644369704</v>
      </c>
      <c r="AS529" s="5">
        <f t="shared" si="72"/>
        <v>0.0005</v>
      </c>
      <c r="AT529" s="5">
        <f t="shared" si="73"/>
        <v>0.9764999999999999</v>
      </c>
      <c r="AU529" s="62">
        <f t="shared" si="74"/>
        <v>0.005411394022782634</v>
      </c>
    </row>
    <row r="530" spans="38:47" ht="12.75">
      <c r="AL530" s="9">
        <v>977</v>
      </c>
      <c r="AM530" s="9">
        <f t="shared" si="66"/>
        <v>0.977</v>
      </c>
      <c r="AN530" s="5">
        <f t="shared" si="68"/>
        <v>0.03320158612580468</v>
      </c>
      <c r="AO530" s="5">
        <f t="shared" si="67"/>
        <v>0.003320158612580468</v>
      </c>
      <c r="AP530" s="5">
        <f t="shared" si="69"/>
        <v>0.0963992339743273</v>
      </c>
      <c r="AQ530" s="5">
        <f t="shared" si="70"/>
        <v>0.07699999999999996</v>
      </c>
      <c r="AR530" s="13">
        <f t="shared" si="71"/>
        <v>0.9803201586125805</v>
      </c>
      <c r="AS530" s="5">
        <f t="shared" si="72"/>
        <v>0.0005</v>
      </c>
      <c r="AT530" s="5">
        <f t="shared" si="73"/>
        <v>0.9774999999999999</v>
      </c>
      <c r="AU530" s="62">
        <f t="shared" si="74"/>
        <v>0.005416938483871551</v>
      </c>
    </row>
    <row r="531" spans="38:47" ht="12.75">
      <c r="AL531" s="9">
        <v>978</v>
      </c>
      <c r="AM531" s="9">
        <f t="shared" si="66"/>
        <v>0.978</v>
      </c>
      <c r="AN531" s="5">
        <f t="shared" si="68"/>
        <v>0.03363688711147242</v>
      </c>
      <c r="AO531" s="5">
        <f t="shared" si="67"/>
        <v>0.003363688711147242</v>
      </c>
      <c r="AP531" s="5">
        <f t="shared" si="69"/>
        <v>0.09765514114787992</v>
      </c>
      <c r="AQ531" s="5">
        <f t="shared" si="70"/>
        <v>0.07799999999999996</v>
      </c>
      <c r="AR531" s="13">
        <f t="shared" si="71"/>
        <v>0.9813636887111472</v>
      </c>
      <c r="AS531" s="5">
        <f t="shared" si="72"/>
        <v>0.0005</v>
      </c>
      <c r="AT531" s="5">
        <f t="shared" si="73"/>
        <v>0.9784999999999999</v>
      </c>
      <c r="AU531" s="62">
        <f t="shared" si="74"/>
        <v>0.005422482944960467</v>
      </c>
    </row>
    <row r="532" spans="38:47" ht="12.75">
      <c r="AL532" s="9">
        <v>979</v>
      </c>
      <c r="AM532" s="9">
        <f t="shared" si="66"/>
        <v>0.979</v>
      </c>
      <c r="AN532" s="5">
        <f t="shared" si="68"/>
        <v>0.03407234881142311</v>
      </c>
      <c r="AO532" s="5">
        <f t="shared" si="67"/>
        <v>0.0034072348811423113</v>
      </c>
      <c r="AP532" s="5">
        <f t="shared" si="69"/>
        <v>0.0989112028637977</v>
      </c>
      <c r="AQ532" s="5">
        <f t="shared" si="70"/>
        <v>0.07899999999999996</v>
      </c>
      <c r="AR532" s="13">
        <f t="shared" si="71"/>
        <v>0.9824072348811423</v>
      </c>
      <c r="AS532" s="5">
        <f t="shared" si="72"/>
        <v>0.0005</v>
      </c>
      <c r="AT532" s="5">
        <f t="shared" si="73"/>
        <v>0.9794999999999999</v>
      </c>
      <c r="AU532" s="62">
        <f t="shared" si="74"/>
        <v>0.0054280274060493836</v>
      </c>
    </row>
    <row r="533" spans="38:47" ht="12.75">
      <c r="AL533" s="9">
        <v>980</v>
      </c>
      <c r="AM533" s="9">
        <f t="shared" si="66"/>
        <v>0.98</v>
      </c>
      <c r="AN533" s="5">
        <f t="shared" si="68"/>
        <v>0.03450797338692503</v>
      </c>
      <c r="AO533" s="5">
        <f t="shared" si="67"/>
        <v>0.003450797338692503</v>
      </c>
      <c r="AP533" s="5">
        <f t="shared" si="69"/>
        <v>0.10016742116155974</v>
      </c>
      <c r="AQ533" s="5">
        <f t="shared" si="70"/>
        <v>0.07999999999999996</v>
      </c>
      <c r="AR533" s="13">
        <f t="shared" si="71"/>
        <v>0.9834507973386925</v>
      </c>
      <c r="AS533" s="5">
        <f t="shared" si="72"/>
        <v>0.0005</v>
      </c>
      <c r="AT533" s="5">
        <f t="shared" si="73"/>
        <v>0.9804999999999999</v>
      </c>
      <c r="AU533" s="62">
        <f t="shared" si="74"/>
        <v>0.0054335718671383</v>
      </c>
    </row>
    <row r="534" spans="38:47" ht="12.75">
      <c r="AL534" s="9">
        <v>981</v>
      </c>
      <c r="AM534" s="9">
        <f t="shared" si="66"/>
        <v>0.981</v>
      </c>
      <c r="AN534" s="5">
        <f t="shared" si="68"/>
        <v>0.03494376300319003</v>
      </c>
      <c r="AO534" s="5">
        <f t="shared" si="67"/>
        <v>0.0034943763003190027</v>
      </c>
      <c r="AP534" s="5">
        <f t="shared" si="69"/>
        <v>0.10142379808290525</v>
      </c>
      <c r="AQ534" s="5">
        <f t="shared" si="70"/>
        <v>0.08099999999999996</v>
      </c>
      <c r="AR534" s="13">
        <f t="shared" si="71"/>
        <v>0.984494376300319</v>
      </c>
      <c r="AS534" s="5">
        <f t="shared" si="72"/>
        <v>0.0005</v>
      </c>
      <c r="AT534" s="5">
        <f t="shared" si="73"/>
        <v>0.9814999999999999</v>
      </c>
      <c r="AU534" s="62">
        <f t="shared" si="74"/>
        <v>0.005439116328227217</v>
      </c>
    </row>
    <row r="535" spans="38:47" ht="12.75">
      <c r="AL535" s="9">
        <v>982</v>
      </c>
      <c r="AM535" s="9">
        <f t="shared" si="66"/>
        <v>0.982</v>
      </c>
      <c r="AN535" s="5">
        <f t="shared" si="68"/>
        <v>0.0353797198294293</v>
      </c>
      <c r="AO535" s="5">
        <f t="shared" si="67"/>
        <v>0.00353797198294293</v>
      </c>
      <c r="AP535" s="5">
        <f t="shared" si="69"/>
        <v>0.10268033567186462</v>
      </c>
      <c r="AQ535" s="5">
        <f t="shared" si="70"/>
        <v>0.08199999999999996</v>
      </c>
      <c r="AR535" s="13">
        <f t="shared" si="71"/>
        <v>0.9855379719829429</v>
      </c>
      <c r="AS535" s="5">
        <f t="shared" si="72"/>
        <v>0.0005</v>
      </c>
      <c r="AT535" s="5">
        <f t="shared" si="73"/>
        <v>0.9824999999999999</v>
      </c>
      <c r="AU535" s="62">
        <f t="shared" si="74"/>
        <v>0.005444660789316134</v>
      </c>
    </row>
    <row r="536" spans="38:47" ht="12.75">
      <c r="AL536" s="9">
        <v>983</v>
      </c>
      <c r="AM536" s="9">
        <f t="shared" si="66"/>
        <v>0.983</v>
      </c>
      <c r="AN536" s="5">
        <f t="shared" si="68"/>
        <v>0.03581584603890933</v>
      </c>
      <c r="AO536" s="5">
        <f t="shared" si="67"/>
        <v>0.0035815846038909334</v>
      </c>
      <c r="AP536" s="5">
        <f t="shared" si="69"/>
        <v>0.10393703597479036</v>
      </c>
      <c r="AQ536" s="5">
        <f t="shared" si="70"/>
        <v>0.08299999999999996</v>
      </c>
      <c r="AR536" s="13">
        <f t="shared" si="71"/>
        <v>0.9865815846038909</v>
      </c>
      <c r="AS536" s="5">
        <f t="shared" si="72"/>
        <v>0.0005</v>
      </c>
      <c r="AT536" s="5">
        <f t="shared" si="73"/>
        <v>0.9834999999999999</v>
      </c>
      <c r="AU536" s="62">
        <f t="shared" si="74"/>
        <v>0.0054502052504050505</v>
      </c>
    </row>
    <row r="537" spans="38:47" ht="12.75">
      <c r="AL537" s="9">
        <v>984</v>
      </c>
      <c r="AM537" s="9">
        <f t="shared" si="66"/>
        <v>0.984</v>
      </c>
      <c r="AN537" s="5">
        <f t="shared" si="68"/>
        <v>0.03625214380900813</v>
      </c>
      <c r="AO537" s="5">
        <f t="shared" si="67"/>
        <v>0.0036252143809008134</v>
      </c>
      <c r="AP537" s="5">
        <f t="shared" si="69"/>
        <v>0.10519390104038844</v>
      </c>
      <c r="AQ537" s="5">
        <f t="shared" si="70"/>
        <v>0.08399999999999996</v>
      </c>
      <c r="AR537" s="13">
        <f t="shared" si="71"/>
        <v>0.9876252143809008</v>
      </c>
      <c r="AS537" s="5">
        <f t="shared" si="72"/>
        <v>0.0005</v>
      </c>
      <c r="AT537" s="5">
        <f t="shared" si="73"/>
        <v>0.9844999999999999</v>
      </c>
      <c r="AU537" s="62">
        <f t="shared" si="74"/>
        <v>0.005455749711493967</v>
      </c>
    </row>
    <row r="538" spans="38:47" ht="12.75">
      <c r="AL538" s="9">
        <v>985</v>
      </c>
      <c r="AM538" s="9">
        <f t="shared" si="66"/>
        <v>0.985</v>
      </c>
      <c r="AN538" s="5">
        <f t="shared" si="68"/>
        <v>0.036688615321271635</v>
      </c>
      <c r="AO538" s="5">
        <f t="shared" si="67"/>
        <v>0.0036688615321271633</v>
      </c>
      <c r="AP538" s="5">
        <f t="shared" si="69"/>
        <v>0.10645093291974952</v>
      </c>
      <c r="AQ538" s="5">
        <f t="shared" si="70"/>
        <v>0.08499999999999998</v>
      </c>
      <c r="AR538" s="13">
        <f t="shared" si="71"/>
        <v>0.9886688615321271</v>
      </c>
      <c r="AS538" s="5">
        <f t="shared" si="72"/>
        <v>0.0005</v>
      </c>
      <c r="AT538" s="5">
        <f t="shared" si="73"/>
        <v>0.9854999999999999</v>
      </c>
      <c r="AU538" s="62">
        <f t="shared" si="74"/>
        <v>0.005461294172582884</v>
      </c>
    </row>
    <row r="539" spans="38:47" ht="12.75">
      <c r="AL539" s="9">
        <v>986</v>
      </c>
      <c r="AM539" s="9">
        <f t="shared" si="66"/>
        <v>0.986</v>
      </c>
      <c r="AN539" s="5">
        <f t="shared" si="68"/>
        <v>0.037125262761470365</v>
      </c>
      <c r="AO539" s="5">
        <f t="shared" si="67"/>
        <v>0.0037125262761470365</v>
      </c>
      <c r="AP539" s="5">
        <f t="shared" si="69"/>
        <v>0.10770813366638021</v>
      </c>
      <c r="AQ539" s="5">
        <f t="shared" si="70"/>
        <v>0.08599999999999997</v>
      </c>
      <c r="AR539" s="13">
        <f t="shared" si="71"/>
        <v>0.989712526276147</v>
      </c>
      <c r="AS539" s="5">
        <f t="shared" si="72"/>
        <v>0.0005</v>
      </c>
      <c r="AT539" s="5">
        <f t="shared" si="73"/>
        <v>0.9864999999999999</v>
      </c>
      <c r="AU539" s="62">
        <f t="shared" si="74"/>
        <v>0.005466838633671801</v>
      </c>
    </row>
    <row r="540" spans="38:47" ht="12.75">
      <c r="AL540" s="9">
        <v>987</v>
      </c>
      <c r="AM540" s="9">
        <f t="shared" si="66"/>
        <v>0.987</v>
      </c>
      <c r="AN540" s="5">
        <f t="shared" si="68"/>
        <v>0.03756208831965642</v>
      </c>
      <c r="AO540" s="5">
        <f t="shared" si="67"/>
        <v>0.003756208831965642</v>
      </c>
      <c r="AP540" s="5">
        <f t="shared" si="69"/>
        <v>0.10896550533623481</v>
      </c>
      <c r="AQ540" s="5">
        <f t="shared" si="70"/>
        <v>0.08699999999999997</v>
      </c>
      <c r="AR540" s="13">
        <f t="shared" si="71"/>
        <v>0.9907562088319657</v>
      </c>
      <c r="AS540" s="5">
        <f t="shared" si="72"/>
        <v>0.0005</v>
      </c>
      <c r="AT540" s="5">
        <f t="shared" si="73"/>
        <v>0.9874999999999999</v>
      </c>
      <c r="AU540" s="62">
        <f t="shared" si="74"/>
        <v>0.005472383094760717</v>
      </c>
    </row>
    <row r="541" spans="38:47" ht="12.75">
      <c r="AL541" s="9">
        <v>988</v>
      </c>
      <c r="AM541" s="9">
        <f t="shared" si="66"/>
        <v>0.988</v>
      </c>
      <c r="AN541" s="5">
        <f t="shared" si="68"/>
        <v>0.03799909419022056</v>
      </c>
      <c r="AO541" s="5">
        <f t="shared" si="67"/>
        <v>0.003799909419022056</v>
      </c>
      <c r="AP541" s="5">
        <f t="shared" si="69"/>
        <v>0.11022304998774658</v>
      </c>
      <c r="AQ541" s="5">
        <f t="shared" si="70"/>
        <v>0.08799999999999997</v>
      </c>
      <c r="AR541" s="13">
        <f t="shared" si="71"/>
        <v>0.9917999094190221</v>
      </c>
      <c r="AS541" s="5">
        <f t="shared" si="72"/>
        <v>0.0005</v>
      </c>
      <c r="AT541" s="5">
        <f t="shared" si="73"/>
        <v>0.9884999999999999</v>
      </c>
      <c r="AU541" s="62">
        <f t="shared" si="74"/>
        <v>0.005477927555849633</v>
      </c>
    </row>
    <row r="542" spans="38:47" ht="12.75">
      <c r="AL542" s="9">
        <v>989</v>
      </c>
      <c r="AM542" s="9">
        <f t="shared" si="66"/>
        <v>0.989</v>
      </c>
      <c r="AN542" s="5">
        <f t="shared" si="68"/>
        <v>0.03843628257194966</v>
      </c>
      <c r="AO542" s="5">
        <f t="shared" si="67"/>
        <v>0.0038436282571949663</v>
      </c>
      <c r="AP542" s="5">
        <f t="shared" si="69"/>
        <v>0.11148076968185965</v>
      </c>
      <c r="AQ542" s="5">
        <f t="shared" si="70"/>
        <v>0.08899999999999997</v>
      </c>
      <c r="AR542" s="13">
        <f t="shared" si="71"/>
        <v>0.992843628257195</v>
      </c>
      <c r="AS542" s="5">
        <f t="shared" si="72"/>
        <v>0.0005</v>
      </c>
      <c r="AT542" s="5">
        <f t="shared" si="73"/>
        <v>0.9894999999999999</v>
      </c>
      <c r="AU542" s="62">
        <f t="shared" si="74"/>
        <v>0.00548347201693855</v>
      </c>
    </row>
    <row r="543" spans="38:47" ht="12.75">
      <c r="AL543" s="9">
        <v>990</v>
      </c>
      <c r="AM543" s="9">
        <f t="shared" si="66"/>
        <v>0.99</v>
      </c>
      <c r="AN543" s="5">
        <f t="shared" si="68"/>
        <v>0.0388736556680844</v>
      </c>
      <c r="AO543" s="5">
        <f t="shared" si="67"/>
        <v>0.00388736556680844</v>
      </c>
      <c r="AP543" s="5">
        <f t="shared" si="69"/>
        <v>0.11273866648206068</v>
      </c>
      <c r="AQ543" s="5">
        <f t="shared" si="70"/>
        <v>0.08999999999999997</v>
      </c>
      <c r="AR543" s="13">
        <f t="shared" si="71"/>
        <v>0.9938873655668085</v>
      </c>
      <c r="AS543" s="5">
        <f t="shared" si="72"/>
        <v>0.0005</v>
      </c>
      <c r="AT543" s="5">
        <f t="shared" si="73"/>
        <v>0.9904999999999999</v>
      </c>
      <c r="AU543" s="62">
        <f t="shared" si="74"/>
        <v>0.005489016478027467</v>
      </c>
    </row>
    <row r="544" spans="38:47" ht="12.75">
      <c r="AL544" s="9">
        <v>991</v>
      </c>
      <c r="AM544" s="9">
        <f t="shared" si="66"/>
        <v>0.991</v>
      </c>
      <c r="AN544" s="5">
        <f t="shared" si="68"/>
        <v>0.039311215686377125</v>
      </c>
      <c r="AO544" s="5">
        <f t="shared" si="67"/>
        <v>0.0039311215686377125</v>
      </c>
      <c r="AP544" s="5">
        <f t="shared" si="69"/>
        <v>0.11399674245441078</v>
      </c>
      <c r="AQ544" s="5">
        <f t="shared" si="70"/>
        <v>0.09099999999999996</v>
      </c>
      <c r="AR544" s="13">
        <f t="shared" si="71"/>
        <v>0.9949311215686377</v>
      </c>
      <c r="AS544" s="5">
        <f t="shared" si="72"/>
        <v>0.0005</v>
      </c>
      <c r="AT544" s="5">
        <f t="shared" si="73"/>
        <v>0.9914999999999999</v>
      </c>
      <c r="AU544" s="62">
        <f t="shared" si="74"/>
        <v>0.0054945609391163835</v>
      </c>
    </row>
    <row r="545" spans="38:47" ht="12.75">
      <c r="AL545" s="9">
        <v>992</v>
      </c>
      <c r="AM545" s="9">
        <f t="shared" si="66"/>
        <v>0.992</v>
      </c>
      <c r="AN545" s="5">
        <f t="shared" si="68"/>
        <v>0.03974896483915012</v>
      </c>
      <c r="AO545" s="5">
        <f t="shared" si="67"/>
        <v>0.0039748964839150126</v>
      </c>
      <c r="AP545" s="5">
        <f t="shared" si="69"/>
        <v>0.11525499966757756</v>
      </c>
      <c r="AQ545" s="5">
        <f t="shared" si="70"/>
        <v>0.09199999999999997</v>
      </c>
      <c r="AR545" s="13">
        <f t="shared" si="71"/>
        <v>0.995974896483915</v>
      </c>
      <c r="AS545" s="5">
        <f t="shared" si="72"/>
        <v>0.0005</v>
      </c>
      <c r="AT545" s="5">
        <f t="shared" si="73"/>
        <v>0.9924999999999999</v>
      </c>
      <c r="AU545" s="62">
        <f t="shared" si="74"/>
        <v>0.0055001054002053</v>
      </c>
    </row>
    <row r="546" spans="38:47" ht="12.75">
      <c r="AL546" s="9">
        <v>993</v>
      </c>
      <c r="AM546" s="9">
        <f t="shared" si="66"/>
        <v>0.993</v>
      </c>
      <c r="AN546" s="5">
        <f t="shared" si="68"/>
        <v>0.04018690534335398</v>
      </c>
      <c r="AO546" s="5">
        <f t="shared" si="67"/>
        <v>0.004018690534335398</v>
      </c>
      <c r="AP546" s="5">
        <f t="shared" si="69"/>
        <v>0.11651344019286705</v>
      </c>
      <c r="AQ546" s="5">
        <f t="shared" si="70"/>
        <v>0.09299999999999997</v>
      </c>
      <c r="AR546" s="13">
        <f t="shared" si="71"/>
        <v>0.9970186905343354</v>
      </c>
      <c r="AS546" s="5">
        <f t="shared" si="72"/>
        <v>0.0005</v>
      </c>
      <c r="AT546" s="5">
        <f t="shared" si="73"/>
        <v>0.9934999999999999</v>
      </c>
      <c r="AU546" s="62">
        <f t="shared" si="74"/>
        <v>0.005505649861294217</v>
      </c>
    </row>
    <row r="547" spans="38:47" ht="12.75">
      <c r="AL547" s="9">
        <v>994</v>
      </c>
      <c r="AM547" s="9">
        <f t="shared" si="66"/>
        <v>0.994</v>
      </c>
      <c r="AN547" s="5">
        <f t="shared" si="68"/>
        <v>0.040625039420626376</v>
      </c>
      <c r="AO547" s="5">
        <f t="shared" si="67"/>
        <v>0.004062503942062637</v>
      </c>
      <c r="AP547" s="5">
        <f t="shared" si="69"/>
        <v>0.11777206610425608</v>
      </c>
      <c r="AQ547" s="5">
        <f t="shared" si="70"/>
        <v>0.09399999999999996</v>
      </c>
      <c r="AR547" s="13">
        <f t="shared" si="71"/>
        <v>0.9980625039420626</v>
      </c>
      <c r="AS547" s="5">
        <f t="shared" si="72"/>
        <v>0.0005</v>
      </c>
      <c r="AT547" s="5">
        <f t="shared" si="73"/>
        <v>0.9944999999999999</v>
      </c>
      <c r="AU547" s="62">
        <f t="shared" si="74"/>
        <v>0.005511194322383134</v>
      </c>
    </row>
    <row r="548" spans="38:47" ht="12.75">
      <c r="AL548" s="9">
        <v>995</v>
      </c>
      <c r="AM548" s="9">
        <f t="shared" si="66"/>
        <v>0.995</v>
      </c>
      <c r="AN548" s="5">
        <f t="shared" si="68"/>
        <v>0.04106336929735108</v>
      </c>
      <c r="AO548" s="5">
        <f t="shared" si="67"/>
        <v>0.004106336929735108</v>
      </c>
      <c r="AP548" s="5">
        <f t="shared" si="69"/>
        <v>0.11903087947842463</v>
      </c>
      <c r="AQ548" s="5">
        <f t="shared" si="70"/>
        <v>0.09499999999999996</v>
      </c>
      <c r="AR548" s="13">
        <f t="shared" si="71"/>
        <v>0.999106336929735</v>
      </c>
      <c r="AS548" s="5">
        <f t="shared" si="72"/>
        <v>0.0005</v>
      </c>
      <c r="AT548" s="5">
        <f t="shared" si="73"/>
        <v>0.9954999999999999</v>
      </c>
      <c r="AU548" s="62">
        <f t="shared" si="74"/>
        <v>0.0055167387834720505</v>
      </c>
    </row>
    <row r="549" spans="38:47" ht="12.75">
      <c r="AL549" s="9">
        <v>996</v>
      </c>
      <c r="AM549" s="9">
        <f t="shared" si="66"/>
        <v>0.996</v>
      </c>
      <c r="AN549" s="5">
        <f t="shared" si="68"/>
        <v>0.041501897204717135</v>
      </c>
      <c r="AO549" s="5">
        <f t="shared" si="67"/>
        <v>0.004150189720471714</v>
      </c>
      <c r="AP549" s="5">
        <f t="shared" si="69"/>
        <v>0.12028988239478801</v>
      </c>
      <c r="AQ549" s="5">
        <f t="shared" si="70"/>
        <v>0.09599999999999996</v>
      </c>
      <c r="AR549" s="13">
        <f t="shared" si="71"/>
        <v>1.0001501897204716</v>
      </c>
      <c r="AS549" s="5">
        <f t="shared" si="72"/>
        <v>0.0005</v>
      </c>
      <c r="AT549" s="5">
        <f t="shared" si="73"/>
        <v>0.9964999999999999</v>
      </c>
      <c r="AU549" s="62">
        <f t="shared" si="74"/>
        <v>0.005522283244560966</v>
      </c>
    </row>
    <row r="550" spans="38:47" ht="12.75">
      <c r="AL550" s="9">
        <v>997</v>
      </c>
      <c r="AM550" s="9">
        <f t="shared" si="66"/>
        <v>0.997</v>
      </c>
      <c r="AN550" s="5">
        <f t="shared" si="68"/>
        <v>0.041940625378778525</v>
      </c>
      <c r="AO550" s="5">
        <f t="shared" si="67"/>
        <v>0.004194062537877853</v>
      </c>
      <c r="AP550" s="5">
        <f t="shared" si="69"/>
        <v>0.12154907693552967</v>
      </c>
      <c r="AQ550" s="5">
        <f t="shared" si="70"/>
        <v>0.09699999999999996</v>
      </c>
      <c r="AR550" s="13">
        <f t="shared" si="71"/>
        <v>1.001194062537878</v>
      </c>
      <c r="AS550" s="5">
        <f t="shared" si="72"/>
        <v>0.0005</v>
      </c>
      <c r="AT550" s="5">
        <f t="shared" si="73"/>
        <v>0.9974999999999999</v>
      </c>
      <c r="AU550" s="62">
        <f t="shared" si="74"/>
        <v>0.005527827705649883</v>
      </c>
    </row>
    <row r="551" spans="38:47" ht="12.75">
      <c r="AL551" s="9">
        <v>998</v>
      </c>
      <c r="AM551" s="9">
        <f t="shared" si="66"/>
        <v>0.998</v>
      </c>
      <c r="AN551" s="5">
        <f t="shared" si="68"/>
        <v>0.04237955606051392</v>
      </c>
      <c r="AO551" s="5">
        <f t="shared" si="67"/>
        <v>0.004237955606051392</v>
      </c>
      <c r="AP551" s="5">
        <f t="shared" si="69"/>
        <v>0.12280846518563371</v>
      </c>
      <c r="AQ551" s="5">
        <f t="shared" si="70"/>
        <v>0.09799999999999998</v>
      </c>
      <c r="AR551" s="13">
        <f t="shared" si="71"/>
        <v>1.0022379556060512</v>
      </c>
      <c r="AS551" s="5">
        <f t="shared" si="72"/>
        <v>0.0005</v>
      </c>
      <c r="AT551" s="5">
        <f t="shared" si="73"/>
        <v>0.9984999999999999</v>
      </c>
      <c r="AU551" s="62">
        <f t="shared" si="74"/>
        <v>0.0055333721667388</v>
      </c>
    </row>
    <row r="552" spans="38:47" ht="12.75">
      <c r="AL552" s="9">
        <v>999</v>
      </c>
      <c r="AM552" s="9">
        <f t="shared" si="66"/>
        <v>0.999</v>
      </c>
      <c r="AN552" s="5">
        <f t="shared" si="68"/>
        <v>0.04281869149588684</v>
      </c>
      <c r="AO552" s="5">
        <f t="shared" si="67"/>
        <v>0.004281869149588684</v>
      </c>
      <c r="AP552" s="5">
        <f t="shared" si="69"/>
        <v>0.12406804923291764</v>
      </c>
      <c r="AQ552" s="5">
        <f t="shared" si="70"/>
        <v>0.09899999999999998</v>
      </c>
      <c r="AR552" s="13">
        <f t="shared" si="71"/>
        <v>1.0032818691495886</v>
      </c>
      <c r="AS552" s="5">
        <f t="shared" si="72"/>
        <v>0.0005</v>
      </c>
      <c r="AT552" s="5">
        <f t="shared" si="73"/>
        <v>0.9994999999999999</v>
      </c>
      <c r="AU552" s="62">
        <f t="shared" si="74"/>
        <v>0.0055389166278277165</v>
      </c>
    </row>
    <row r="553" spans="38:47" ht="12.75">
      <c r="AL553" s="9">
        <v>1000</v>
      </c>
      <c r="AM553" s="9">
        <f t="shared" si="66"/>
        <v>1</v>
      </c>
      <c r="AN553" s="5">
        <f t="shared" si="68"/>
        <v>0.04325803393590605</v>
      </c>
      <c r="AO553" s="5">
        <f t="shared" si="67"/>
        <v>0.004325803393590605</v>
      </c>
      <c r="AP553" s="5">
        <f t="shared" si="69"/>
        <v>0.12532783116806534</v>
      </c>
      <c r="AQ553" s="5">
        <f t="shared" si="70"/>
        <v>0.09999999999999996</v>
      </c>
      <c r="AR553" s="13">
        <f t="shared" si="71"/>
        <v>1.0043258033935905</v>
      </c>
      <c r="AS553" s="5">
        <f t="shared" si="72"/>
        <v>0.0005</v>
      </c>
      <c r="AT553" s="5">
        <f t="shared" si="73"/>
        <v>1.0005</v>
      </c>
      <c r="AU553" s="62">
        <f t="shared" si="74"/>
        <v>0.005544461088916633</v>
      </c>
    </row>
    <row r="554" spans="38:44" ht="12.75">
      <c r="AL554" s="1"/>
      <c r="AM554" s="1"/>
      <c r="AN554" s="1"/>
      <c r="AO554" s="1"/>
      <c r="AP554" s="1"/>
      <c r="AQ554" s="1"/>
      <c r="AR554" s="1"/>
    </row>
    <row r="555" spans="38:44" ht="12.75">
      <c r="AL555" s="1"/>
      <c r="AM555" s="1"/>
      <c r="AN555" s="1"/>
      <c r="AO555" s="1"/>
      <c r="AP555" s="1"/>
      <c r="AQ555" s="1"/>
      <c r="AR555" s="1"/>
    </row>
    <row r="556" spans="38:44" ht="12.75">
      <c r="AL556" s="1"/>
      <c r="AM556" s="1"/>
      <c r="AN556" s="1"/>
      <c r="AO556" s="1"/>
      <c r="AP556" s="1"/>
      <c r="AQ556" s="1"/>
      <c r="AR556" s="1"/>
    </row>
    <row r="557" spans="38:44" ht="12.75">
      <c r="AL557" s="1"/>
      <c r="AM557" s="1"/>
      <c r="AN557" s="1"/>
      <c r="AO557" s="1"/>
      <c r="AP557" s="1"/>
      <c r="AQ557" s="1"/>
      <c r="AR557" s="1"/>
    </row>
    <row r="558" spans="38:44" ht="12.75">
      <c r="AL558" s="1"/>
      <c r="AM558" s="1"/>
      <c r="AN558" s="1"/>
      <c r="AO558" s="1"/>
      <c r="AP558" s="1"/>
      <c r="AQ558" s="1"/>
      <c r="AR558" s="1"/>
    </row>
    <row r="559" spans="38:44" ht="12.75">
      <c r="AL559" s="1"/>
      <c r="AM559" s="1"/>
      <c r="AN559" s="1"/>
      <c r="AO559" s="1"/>
      <c r="AP559" s="1"/>
      <c r="AQ559" s="1"/>
      <c r="AR559" s="1"/>
    </row>
    <row r="560" spans="38:44" ht="12.75">
      <c r="AL560" s="1"/>
      <c r="AM560" s="1"/>
      <c r="AN560" s="1"/>
      <c r="AO560" s="1"/>
      <c r="AP560" s="1"/>
      <c r="AQ560" s="1"/>
      <c r="AR560" s="1"/>
    </row>
    <row r="561" spans="38:44" ht="12.75">
      <c r="AL561" s="1"/>
      <c r="AM561" s="1"/>
      <c r="AN561" s="1"/>
      <c r="AO561" s="1"/>
      <c r="AP561" s="1"/>
      <c r="AQ561" s="1"/>
      <c r="AR561" s="1"/>
    </row>
    <row r="562" spans="38:44" ht="12.75">
      <c r="AL562" s="1"/>
      <c r="AM562" s="1"/>
      <c r="AN562" s="1"/>
      <c r="AO562" s="1"/>
      <c r="AP562" s="1"/>
      <c r="AQ562" s="1"/>
      <c r="AR562" s="1"/>
    </row>
    <row r="563" spans="38:44" ht="12.75">
      <c r="AL563" s="1"/>
      <c r="AM563" s="1"/>
      <c r="AN563" s="1"/>
      <c r="AO563" s="1"/>
      <c r="AP563" s="1"/>
      <c r="AQ563" s="1"/>
      <c r="AR563" s="1"/>
    </row>
    <row r="564" spans="38:44" ht="12.75">
      <c r="AL564" s="1"/>
      <c r="AM564" s="1"/>
      <c r="AN564" s="1"/>
      <c r="AO564" s="1"/>
      <c r="AP564" s="1"/>
      <c r="AQ564" s="1"/>
      <c r="AR564" s="1"/>
    </row>
    <row r="565" spans="38:44" ht="12.75">
      <c r="AL565" s="1"/>
      <c r="AM565" s="1"/>
      <c r="AN565" s="1"/>
      <c r="AO565" s="1"/>
      <c r="AP565" s="1"/>
      <c r="AQ565" s="1"/>
      <c r="AR565" s="1"/>
    </row>
    <row r="566" spans="38:44" ht="12.75">
      <c r="AL566" s="1"/>
      <c r="AM566" s="1"/>
      <c r="AN566" s="1"/>
      <c r="AO566" s="1"/>
      <c r="AP566" s="1"/>
      <c r="AQ566" s="1"/>
      <c r="AR566" s="1"/>
    </row>
    <row r="567" spans="38:44" ht="12.75">
      <c r="AL567" s="1"/>
      <c r="AM567" s="1"/>
      <c r="AN567" s="1"/>
      <c r="AO567" s="1"/>
      <c r="AP567" s="1"/>
      <c r="AQ567" s="1"/>
      <c r="AR567" s="1"/>
    </row>
    <row r="568" spans="38:44" ht="12.75">
      <c r="AL568" s="1"/>
      <c r="AM568" s="1"/>
      <c r="AN568" s="1"/>
      <c r="AO568" s="1"/>
      <c r="AP568" s="1"/>
      <c r="AQ568" s="1"/>
      <c r="AR568" s="1"/>
    </row>
    <row r="569" spans="38:44" ht="12.75">
      <c r="AL569" s="1"/>
      <c r="AM569" s="1"/>
      <c r="AN569" s="1"/>
      <c r="AO569" s="1"/>
      <c r="AP569" s="1"/>
      <c r="AQ569" s="1"/>
      <c r="AR569" s="1"/>
    </row>
    <row r="570" spans="38:44" ht="12.75">
      <c r="AL570" s="1"/>
      <c r="AM570" s="1"/>
      <c r="AN570" s="1"/>
      <c r="AO570" s="1"/>
      <c r="AP570" s="1"/>
      <c r="AQ570" s="1"/>
      <c r="AR570" s="1"/>
    </row>
    <row r="571" spans="38:44" ht="12.75">
      <c r="AL571" s="1"/>
      <c r="AM571" s="1"/>
      <c r="AN571" s="1"/>
      <c r="AO571" s="1"/>
      <c r="AP571" s="1"/>
      <c r="AQ571" s="1"/>
      <c r="AR571" s="1"/>
    </row>
    <row r="572" spans="38:44" ht="12.75">
      <c r="AL572" s="1"/>
      <c r="AM572" s="1"/>
      <c r="AN572" s="1"/>
      <c r="AO572" s="1"/>
      <c r="AP572" s="1"/>
      <c r="AQ572" s="1"/>
      <c r="AR572" s="1"/>
    </row>
    <row r="573" spans="38:44" ht="12.75">
      <c r="AL573" s="1"/>
      <c r="AM573" s="1"/>
      <c r="AN573" s="1"/>
      <c r="AO573" s="1"/>
      <c r="AP573" s="1"/>
      <c r="AQ573" s="1"/>
      <c r="AR573" s="1"/>
    </row>
    <row r="574" spans="38:44" ht="12.75">
      <c r="AL574" s="1"/>
      <c r="AM574" s="1"/>
      <c r="AN574" s="1"/>
      <c r="AO574" s="1"/>
      <c r="AP574" s="1"/>
      <c r="AQ574" s="1"/>
      <c r="AR574" s="1"/>
    </row>
    <row r="575" spans="38:44" ht="12.75">
      <c r="AL575" s="1"/>
      <c r="AM575" s="1"/>
      <c r="AN575" s="1"/>
      <c r="AO575" s="1"/>
      <c r="AP575" s="1"/>
      <c r="AQ575" s="1"/>
      <c r="AR575" s="1"/>
    </row>
    <row r="576" spans="38:44" ht="12.75">
      <c r="AL576" s="1"/>
      <c r="AM576" s="1"/>
      <c r="AN576" s="1"/>
      <c r="AO576" s="1"/>
      <c r="AP576" s="1"/>
      <c r="AQ576" s="1"/>
      <c r="AR576" s="1"/>
    </row>
    <row r="577" spans="38:44" ht="12.75">
      <c r="AL577" s="1"/>
      <c r="AM577" s="1"/>
      <c r="AN577" s="1"/>
      <c r="AO577" s="1"/>
      <c r="AP577" s="1"/>
      <c r="AQ577" s="1"/>
      <c r="AR577" s="1"/>
    </row>
    <row r="578" spans="38:44" ht="12.75">
      <c r="AL578" s="1"/>
      <c r="AM578" s="1"/>
      <c r="AN578" s="1"/>
      <c r="AO578" s="1"/>
      <c r="AP578" s="1"/>
      <c r="AQ578" s="1"/>
      <c r="AR578" s="1"/>
    </row>
    <row r="579" spans="38:44" ht="12.75">
      <c r="AL579" s="1"/>
      <c r="AM579" s="1"/>
      <c r="AN579" s="1"/>
      <c r="AO579" s="1"/>
      <c r="AP579" s="1"/>
      <c r="AQ579" s="1"/>
      <c r="AR579" s="1"/>
    </row>
    <row r="580" spans="38:44" ht="12.75">
      <c r="AL580" s="1"/>
      <c r="AM580" s="1"/>
      <c r="AN580" s="1"/>
      <c r="AO580" s="1"/>
      <c r="AP580" s="1"/>
      <c r="AQ580" s="1"/>
      <c r="AR580" s="1"/>
    </row>
    <row r="581" spans="38:44" ht="12.75">
      <c r="AL581" s="1"/>
      <c r="AM581" s="1"/>
      <c r="AN581" s="1"/>
      <c r="AO581" s="1"/>
      <c r="AP581" s="1"/>
      <c r="AQ581" s="1"/>
      <c r="AR581" s="1"/>
    </row>
    <row r="582" spans="38:44" ht="12.75">
      <c r="AL582" s="1"/>
      <c r="AM582" s="1"/>
      <c r="AN582" s="1"/>
      <c r="AO582" s="1"/>
      <c r="AP582" s="1"/>
      <c r="AQ582" s="1"/>
      <c r="AR582" s="1"/>
    </row>
    <row r="583" spans="38:44" ht="12.75">
      <c r="AL583" s="1"/>
      <c r="AM583" s="1"/>
      <c r="AN583" s="1"/>
      <c r="AO583" s="1"/>
      <c r="AP583" s="1"/>
      <c r="AQ583" s="1"/>
      <c r="AR583" s="1"/>
    </row>
    <row r="584" spans="38:44" ht="12.75">
      <c r="AL584" s="1"/>
      <c r="AM584" s="1"/>
      <c r="AN584" s="1"/>
      <c r="AO584" s="1"/>
      <c r="AP584" s="1"/>
      <c r="AQ584" s="1"/>
      <c r="AR584" s="1"/>
    </row>
    <row r="585" spans="38:44" ht="12.75">
      <c r="AL585" s="1"/>
      <c r="AM585" s="1"/>
      <c r="AN585" s="1"/>
      <c r="AO585" s="1"/>
      <c r="AP585" s="1"/>
      <c r="AQ585" s="1"/>
      <c r="AR585" s="1"/>
    </row>
    <row r="586" spans="38:44" ht="12.75">
      <c r="AL586" s="1"/>
      <c r="AM586" s="1"/>
      <c r="AN586" s="1"/>
      <c r="AO586" s="1"/>
      <c r="AP586" s="1"/>
      <c r="AQ586" s="1"/>
      <c r="AR586" s="1"/>
    </row>
    <row r="587" spans="38:44" ht="12.75">
      <c r="AL587" s="1"/>
      <c r="AM587" s="1"/>
      <c r="AN587" s="1"/>
      <c r="AO587" s="1"/>
      <c r="AP587" s="1"/>
      <c r="AQ587" s="1"/>
      <c r="AR587" s="1"/>
    </row>
    <row r="588" spans="38:44" ht="12.75">
      <c r="AL588" s="1"/>
      <c r="AM588" s="1"/>
      <c r="AN588" s="1"/>
      <c r="AO588" s="1"/>
      <c r="AP588" s="1"/>
      <c r="AQ588" s="1"/>
      <c r="AR588" s="1"/>
    </row>
    <row r="589" spans="38:44" ht="12.75">
      <c r="AL589" s="1"/>
      <c r="AM589" s="1"/>
      <c r="AN589" s="1"/>
      <c r="AO589" s="1"/>
      <c r="AP589" s="1"/>
      <c r="AQ589" s="1"/>
      <c r="AR589" s="1"/>
    </row>
    <row r="590" spans="38:44" ht="12.75">
      <c r="AL590" s="1"/>
      <c r="AM590" s="1"/>
      <c r="AN590" s="1"/>
      <c r="AO590" s="1"/>
      <c r="AP590" s="1"/>
      <c r="AQ590" s="1"/>
      <c r="AR590" s="1"/>
    </row>
    <row r="591" spans="38:44" ht="12.75">
      <c r="AL591" s="1"/>
      <c r="AM591" s="1"/>
      <c r="AN591" s="1"/>
      <c r="AO591" s="1"/>
      <c r="AP591" s="1"/>
      <c r="AQ591" s="1"/>
      <c r="AR591" s="1"/>
    </row>
    <row r="592" spans="38:44" ht="12.75">
      <c r="AL592" s="1"/>
      <c r="AM592" s="1"/>
      <c r="AN592" s="1"/>
      <c r="AO592" s="1"/>
      <c r="AP592" s="1"/>
      <c r="AQ592" s="1"/>
      <c r="AR592" s="1"/>
    </row>
    <row r="593" spans="38:44" ht="12.75">
      <c r="AL593" s="1"/>
      <c r="AM593" s="1"/>
      <c r="AN593" s="1"/>
      <c r="AO593" s="1"/>
      <c r="AP593" s="1"/>
      <c r="AQ593" s="1"/>
      <c r="AR593" s="1"/>
    </row>
    <row r="594" spans="38:44" ht="12.75">
      <c r="AL594" s="1"/>
      <c r="AM594" s="1"/>
      <c r="AN594" s="1"/>
      <c r="AO594" s="1"/>
      <c r="AP594" s="1"/>
      <c r="AQ594" s="1"/>
      <c r="AR594" s="1"/>
    </row>
    <row r="595" spans="38:44" ht="12.75">
      <c r="AL595" s="1"/>
      <c r="AM595" s="1"/>
      <c r="AN595" s="1"/>
      <c r="AO595" s="1"/>
      <c r="AP595" s="1"/>
      <c r="AQ595" s="1"/>
      <c r="AR595" s="1"/>
    </row>
    <row r="596" spans="38:44" ht="12.75">
      <c r="AL596" s="1"/>
      <c r="AM596" s="1"/>
      <c r="AN596" s="1"/>
      <c r="AO596" s="1"/>
      <c r="AP596" s="1"/>
      <c r="AQ596" s="1"/>
      <c r="AR596" s="1"/>
    </row>
    <row r="597" spans="38:44" ht="12.75">
      <c r="AL597" s="1"/>
      <c r="AM597" s="1"/>
      <c r="AN597" s="1"/>
      <c r="AO597" s="1"/>
      <c r="AP597" s="1"/>
      <c r="AQ597" s="1"/>
      <c r="AR597" s="1"/>
    </row>
    <row r="598" spans="38:44" ht="12.75">
      <c r="AL598" s="1"/>
      <c r="AM598" s="1"/>
      <c r="AN598" s="1"/>
      <c r="AO598" s="1"/>
      <c r="AP598" s="1"/>
      <c r="AQ598" s="1"/>
      <c r="AR598" s="1"/>
    </row>
    <row r="599" spans="38:44" ht="12.75">
      <c r="AL599" s="1"/>
      <c r="AM599" s="1"/>
      <c r="AN599" s="1"/>
      <c r="AO599" s="1"/>
      <c r="AP599" s="1"/>
      <c r="AQ599" s="1"/>
      <c r="AR599" s="1"/>
    </row>
    <row r="600" spans="38:44" ht="12.75">
      <c r="AL600" s="1"/>
      <c r="AM600" s="1"/>
      <c r="AN600" s="1"/>
      <c r="AO600" s="1"/>
      <c r="AP600" s="1"/>
      <c r="AQ600" s="1"/>
      <c r="AR600" s="1"/>
    </row>
    <row r="601" spans="38:44" ht="12.75">
      <c r="AL601" s="1"/>
      <c r="AM601" s="1"/>
      <c r="AN601" s="1"/>
      <c r="AO601" s="1"/>
      <c r="AP601" s="1"/>
      <c r="AQ601" s="1"/>
      <c r="AR601" s="1"/>
    </row>
    <row r="602" spans="38:44" ht="12.75">
      <c r="AL602" s="1"/>
      <c r="AM602" s="1"/>
      <c r="AN602" s="1"/>
      <c r="AO602" s="1"/>
      <c r="AP602" s="1"/>
      <c r="AQ602" s="1"/>
      <c r="AR602" s="1"/>
    </row>
    <row r="603" spans="38:44" ht="12.75">
      <c r="AL603" s="1"/>
      <c r="AM603" s="1"/>
      <c r="AN603" s="1"/>
      <c r="AO603" s="1"/>
      <c r="AP603" s="1"/>
      <c r="AQ603" s="1"/>
      <c r="AR603" s="1"/>
    </row>
    <row r="604" spans="38:44" ht="12.75">
      <c r="AL604" s="1"/>
      <c r="AM604" s="1"/>
      <c r="AN604" s="1"/>
      <c r="AO604" s="1"/>
      <c r="AP604" s="1"/>
      <c r="AQ604" s="1"/>
      <c r="AR604" s="1"/>
    </row>
    <row r="605" spans="38:44" ht="12.75">
      <c r="AL605" s="1"/>
      <c r="AM605" s="1"/>
      <c r="AN605" s="1"/>
      <c r="AO605" s="1"/>
      <c r="AP605" s="1"/>
      <c r="AQ605" s="1"/>
      <c r="AR605" s="1"/>
    </row>
    <row r="606" spans="38:44" ht="12.75">
      <c r="AL606" s="1"/>
      <c r="AM606" s="1"/>
      <c r="AN606" s="1"/>
      <c r="AO606" s="1"/>
      <c r="AP606" s="1"/>
      <c r="AQ606" s="1"/>
      <c r="AR606" s="1"/>
    </row>
    <row r="607" spans="38:44" ht="12.75">
      <c r="AL607" s="1"/>
      <c r="AM607" s="1"/>
      <c r="AN607" s="1"/>
      <c r="AO607" s="1"/>
      <c r="AP607" s="1"/>
      <c r="AQ607" s="1"/>
      <c r="AR607" s="1"/>
    </row>
    <row r="608" spans="38:44" ht="12.75">
      <c r="AL608" s="1"/>
      <c r="AM608" s="1"/>
      <c r="AN608" s="1"/>
      <c r="AO608" s="1"/>
      <c r="AP608" s="1"/>
      <c r="AQ608" s="1"/>
      <c r="AR608" s="1"/>
    </row>
    <row r="609" spans="38:44" ht="12.75">
      <c r="AL609" s="1"/>
      <c r="AM609" s="1"/>
      <c r="AN609" s="1"/>
      <c r="AO609" s="1"/>
      <c r="AP609" s="1"/>
      <c r="AQ609" s="1"/>
      <c r="AR609" s="1"/>
    </row>
    <row r="610" spans="38:44" ht="12.75">
      <c r="AL610" s="1"/>
      <c r="AM610" s="1"/>
      <c r="AN610" s="1"/>
      <c r="AO610" s="1"/>
      <c r="AP610" s="1"/>
      <c r="AQ610" s="1"/>
      <c r="AR610" s="1"/>
    </row>
    <row r="611" spans="38:44" ht="12.75">
      <c r="AL611" s="1"/>
      <c r="AM611" s="1"/>
      <c r="AN611" s="1"/>
      <c r="AO611" s="1"/>
      <c r="AP611" s="1"/>
      <c r="AQ611" s="1"/>
      <c r="AR611" s="1"/>
    </row>
    <row r="612" spans="38:44" ht="12.75">
      <c r="AL612" s="1"/>
      <c r="AM612" s="1"/>
      <c r="AN612" s="1"/>
      <c r="AO612" s="1"/>
      <c r="AP612" s="1"/>
      <c r="AQ612" s="1"/>
      <c r="AR612" s="1"/>
    </row>
    <row r="613" spans="38:44" ht="12.75">
      <c r="AL613" s="1"/>
      <c r="AM613" s="1"/>
      <c r="AN613" s="1"/>
      <c r="AO613" s="1"/>
      <c r="AP613" s="1"/>
      <c r="AQ613" s="1"/>
      <c r="AR613" s="1"/>
    </row>
    <row r="614" spans="38:44" ht="12.75">
      <c r="AL614" s="1"/>
      <c r="AM614" s="1"/>
      <c r="AN614" s="1"/>
      <c r="AO614" s="1"/>
      <c r="AP614" s="1"/>
      <c r="AQ614" s="1"/>
      <c r="AR614" s="1"/>
    </row>
    <row r="615" spans="38:44" ht="12.75">
      <c r="AL615" s="1"/>
      <c r="AM615" s="1"/>
      <c r="AN615" s="1"/>
      <c r="AO615" s="1"/>
      <c r="AP615" s="1"/>
      <c r="AQ615" s="1"/>
      <c r="AR615" s="1"/>
    </row>
    <row r="616" spans="38:44" ht="12.75">
      <c r="AL616" s="1"/>
      <c r="AM616" s="1"/>
      <c r="AN616" s="1"/>
      <c r="AO616" s="1"/>
      <c r="AP616" s="1"/>
      <c r="AQ616" s="1"/>
      <c r="AR616" s="1"/>
    </row>
    <row r="617" spans="38:44" ht="12.75">
      <c r="AL617" s="1"/>
      <c r="AM617" s="1"/>
      <c r="AN617" s="1"/>
      <c r="AO617" s="1"/>
      <c r="AP617" s="1"/>
      <c r="AQ617" s="1"/>
      <c r="AR617" s="1"/>
    </row>
    <row r="618" spans="38:44" ht="12.75">
      <c r="AL618" s="1"/>
      <c r="AM618" s="1"/>
      <c r="AN618" s="1"/>
      <c r="AO618" s="1"/>
      <c r="AP618" s="1"/>
      <c r="AQ618" s="1"/>
      <c r="AR618" s="1"/>
    </row>
    <row r="619" spans="38:44" ht="12.75">
      <c r="AL619" s="1"/>
      <c r="AM619" s="1"/>
      <c r="AN619" s="1"/>
      <c r="AO619" s="1"/>
      <c r="AP619" s="1"/>
      <c r="AQ619" s="1"/>
      <c r="AR619" s="1"/>
    </row>
    <row r="620" spans="38:44" ht="12.75">
      <c r="AL620" s="1"/>
      <c r="AM620" s="1"/>
      <c r="AN620" s="1"/>
      <c r="AO620" s="1"/>
      <c r="AP620" s="1"/>
      <c r="AQ620" s="1"/>
      <c r="AR620" s="1"/>
    </row>
    <row r="621" spans="38:44" ht="12.75">
      <c r="AL621" s="1"/>
      <c r="AM621" s="1"/>
      <c r="AN621" s="1"/>
      <c r="AO621" s="1"/>
      <c r="AP621" s="1"/>
      <c r="AQ621" s="1"/>
      <c r="AR621" s="1"/>
    </row>
    <row r="622" spans="38:44" ht="12.75">
      <c r="AL622" s="1"/>
      <c r="AM622" s="1"/>
      <c r="AN622" s="1"/>
      <c r="AO622" s="1"/>
      <c r="AP622" s="1"/>
      <c r="AQ622" s="1"/>
      <c r="AR622" s="1"/>
    </row>
    <row r="623" spans="38:44" ht="12.75">
      <c r="AL623" s="1"/>
      <c r="AM623" s="1"/>
      <c r="AN623" s="1"/>
      <c r="AO623" s="1"/>
      <c r="AP623" s="1"/>
      <c r="AQ623" s="1"/>
      <c r="AR623" s="1"/>
    </row>
    <row r="624" spans="38:44" ht="12.75">
      <c r="AL624" s="1"/>
      <c r="AM624" s="1"/>
      <c r="AN624" s="1"/>
      <c r="AO624" s="1"/>
      <c r="AP624" s="1"/>
      <c r="AQ624" s="1"/>
      <c r="AR624" s="1"/>
    </row>
    <row r="625" spans="38:44" ht="12.75">
      <c r="AL625" s="1"/>
      <c r="AM625" s="1"/>
      <c r="AN625" s="1"/>
      <c r="AO625" s="1"/>
      <c r="AP625" s="1"/>
      <c r="AQ625" s="1"/>
      <c r="AR625" s="1"/>
    </row>
    <row r="626" spans="38:44" ht="12.75">
      <c r="AL626" s="1"/>
      <c r="AM626" s="1"/>
      <c r="AN626" s="1"/>
      <c r="AO626" s="1"/>
      <c r="AP626" s="1"/>
      <c r="AQ626" s="1"/>
      <c r="AR626" s="1"/>
    </row>
    <row r="627" spans="38:44" ht="12.75">
      <c r="AL627" s="1"/>
      <c r="AM627" s="1"/>
      <c r="AN627" s="1"/>
      <c r="AO627" s="1"/>
      <c r="AP627" s="1"/>
      <c r="AQ627" s="1"/>
      <c r="AR627" s="1"/>
    </row>
    <row r="628" spans="38:44" ht="12.75">
      <c r="AL628" s="1"/>
      <c r="AM628" s="1"/>
      <c r="AN628" s="1"/>
      <c r="AO628" s="1"/>
      <c r="AP628" s="1"/>
      <c r="AQ628" s="1"/>
      <c r="AR628" s="1"/>
    </row>
    <row r="629" spans="38:44" ht="12.75">
      <c r="AL629" s="1"/>
      <c r="AM629" s="1"/>
      <c r="AN629" s="1"/>
      <c r="AO629" s="1"/>
      <c r="AP629" s="1"/>
      <c r="AQ629" s="1"/>
      <c r="AR629" s="1"/>
    </row>
    <row r="630" spans="38:44" ht="12.75">
      <c r="AL630" s="1"/>
      <c r="AM630" s="1"/>
      <c r="AN630" s="1"/>
      <c r="AO630" s="1"/>
      <c r="AP630" s="1"/>
      <c r="AQ630" s="1"/>
      <c r="AR630" s="1"/>
    </row>
    <row r="631" spans="38:44" ht="12.75">
      <c r="AL631" s="1"/>
      <c r="AM631" s="1"/>
      <c r="AN631" s="1"/>
      <c r="AO631" s="1"/>
      <c r="AP631" s="1"/>
      <c r="AQ631" s="1"/>
      <c r="AR631" s="1"/>
    </row>
    <row r="632" spans="38:44" ht="12.75">
      <c r="AL632" s="1"/>
      <c r="AM632" s="1"/>
      <c r="AN632" s="1"/>
      <c r="AO632" s="1"/>
      <c r="AP632" s="1"/>
      <c r="AQ632" s="1"/>
      <c r="AR632" s="1"/>
    </row>
    <row r="633" spans="38:44" ht="12.75">
      <c r="AL633" s="1"/>
      <c r="AM633" s="1"/>
      <c r="AN633" s="1"/>
      <c r="AO633" s="1"/>
      <c r="AP633" s="1"/>
      <c r="AQ633" s="1"/>
      <c r="AR633" s="1"/>
    </row>
    <row r="634" spans="38:44" ht="12.75">
      <c r="AL634" s="1"/>
      <c r="AM634" s="1"/>
      <c r="AN634" s="1"/>
      <c r="AO634" s="1"/>
      <c r="AP634" s="1"/>
      <c r="AQ634" s="1"/>
      <c r="AR634" s="1"/>
    </row>
    <row r="635" spans="38:44" ht="12.75">
      <c r="AL635" s="1"/>
      <c r="AM635" s="1"/>
      <c r="AN635" s="1"/>
      <c r="AO635" s="1"/>
      <c r="AP635" s="1"/>
      <c r="AQ635" s="1"/>
      <c r="AR635" s="1"/>
    </row>
    <row r="636" spans="38:44" ht="12.75">
      <c r="AL636" s="1"/>
      <c r="AM636" s="1"/>
      <c r="AN636" s="1"/>
      <c r="AO636" s="1"/>
      <c r="AP636" s="1"/>
      <c r="AQ636" s="1"/>
      <c r="AR636" s="1"/>
    </row>
    <row r="637" spans="38:44" ht="12.75">
      <c r="AL637" s="1"/>
      <c r="AM637" s="1"/>
      <c r="AN637" s="1"/>
      <c r="AO637" s="1"/>
      <c r="AP637" s="1"/>
      <c r="AQ637" s="1"/>
      <c r="AR637" s="1"/>
    </row>
    <row r="638" spans="38:44" ht="12.75">
      <c r="AL638" s="1"/>
      <c r="AM638" s="1"/>
      <c r="AN638" s="1"/>
      <c r="AO638" s="1"/>
      <c r="AP638" s="1"/>
      <c r="AQ638" s="1"/>
      <c r="AR638" s="1"/>
    </row>
    <row r="639" spans="38:44" ht="12.75">
      <c r="AL639" s="1"/>
      <c r="AM639" s="1"/>
      <c r="AN639" s="1"/>
      <c r="AO639" s="1"/>
      <c r="AP639" s="1"/>
      <c r="AQ639" s="1"/>
      <c r="AR639" s="1"/>
    </row>
    <row r="640" spans="38:44" ht="12.75">
      <c r="AL640" s="1"/>
      <c r="AM640" s="1"/>
      <c r="AN640" s="1"/>
      <c r="AO640" s="1"/>
      <c r="AP640" s="1"/>
      <c r="AQ640" s="1"/>
      <c r="AR640" s="1"/>
    </row>
    <row r="641" spans="38:44" ht="12.75">
      <c r="AL641" s="1"/>
      <c r="AM641" s="1"/>
      <c r="AN641" s="1"/>
      <c r="AO641" s="1"/>
      <c r="AP641" s="1"/>
      <c r="AQ641" s="1"/>
      <c r="AR641" s="1"/>
    </row>
    <row r="642" spans="38:44" ht="12.75">
      <c r="AL642" s="1"/>
      <c r="AM642" s="1"/>
      <c r="AN642" s="1"/>
      <c r="AO642" s="1"/>
      <c r="AP642" s="1"/>
      <c r="AQ642" s="1"/>
      <c r="AR642" s="1"/>
    </row>
    <row r="643" spans="38:44" ht="12.75">
      <c r="AL643" s="1"/>
      <c r="AM643" s="1"/>
      <c r="AN643" s="1"/>
      <c r="AO643" s="1"/>
      <c r="AP643" s="1"/>
      <c r="AQ643" s="1"/>
      <c r="AR643" s="1"/>
    </row>
    <row r="644" spans="38:44" ht="12.75">
      <c r="AL644" s="1"/>
      <c r="AM644" s="1"/>
      <c r="AN644" s="1"/>
      <c r="AO644" s="1"/>
      <c r="AP644" s="1"/>
      <c r="AQ644" s="1"/>
      <c r="AR644" s="1"/>
    </row>
    <row r="645" spans="38:44" ht="12.75">
      <c r="AL645" s="1"/>
      <c r="AM645" s="1"/>
      <c r="AN645" s="1"/>
      <c r="AO645" s="1"/>
      <c r="AP645" s="1"/>
      <c r="AQ645" s="1"/>
      <c r="AR645" s="1"/>
    </row>
    <row r="646" spans="38:44" ht="12.75">
      <c r="AL646" s="1"/>
      <c r="AM646" s="1"/>
      <c r="AN646" s="1"/>
      <c r="AO646" s="1"/>
      <c r="AP646" s="1"/>
      <c r="AQ646" s="1"/>
      <c r="AR646" s="1"/>
    </row>
    <row r="647" spans="38:44" ht="12.75">
      <c r="AL647" s="1"/>
      <c r="AM647" s="1"/>
      <c r="AN647" s="1"/>
      <c r="AO647" s="1"/>
      <c r="AP647" s="1"/>
      <c r="AQ647" s="1"/>
      <c r="AR647" s="1"/>
    </row>
    <row r="648" spans="38:44" ht="12.75">
      <c r="AL648" s="1"/>
      <c r="AM648" s="1"/>
      <c r="AN648" s="1"/>
      <c r="AO648" s="1"/>
      <c r="AP648" s="1"/>
      <c r="AQ648" s="1"/>
      <c r="AR648" s="1"/>
    </row>
    <row r="649" spans="38:44" ht="12.75">
      <c r="AL649" s="1"/>
      <c r="AM649" s="1"/>
      <c r="AN649" s="1"/>
      <c r="AO649" s="1"/>
      <c r="AP649" s="1"/>
      <c r="AQ649" s="1"/>
      <c r="AR649" s="1"/>
    </row>
    <row r="650" spans="38:44" ht="12.75">
      <c r="AL650" s="1"/>
      <c r="AM650" s="1"/>
      <c r="AN650" s="1"/>
      <c r="AO650" s="1"/>
      <c r="AP650" s="1"/>
      <c r="AQ650" s="1"/>
      <c r="AR650" s="1"/>
    </row>
    <row r="651" spans="38:44" ht="12.75">
      <c r="AL651" s="1"/>
      <c r="AM651" s="1"/>
      <c r="AN651" s="1"/>
      <c r="AO651" s="1"/>
      <c r="AP651" s="1"/>
      <c r="AQ651" s="1"/>
      <c r="AR651" s="1"/>
    </row>
    <row r="652" spans="38:44" ht="12.75">
      <c r="AL652" s="1"/>
      <c r="AM652" s="1"/>
      <c r="AN652" s="1"/>
      <c r="AO652" s="1"/>
      <c r="AP652" s="1"/>
      <c r="AQ652" s="1"/>
      <c r="AR652" s="1"/>
    </row>
    <row r="653" spans="38:44" ht="12.75">
      <c r="AL653" s="1"/>
      <c r="AM653" s="1"/>
      <c r="AN653" s="1"/>
      <c r="AO653" s="1"/>
      <c r="AP653" s="1"/>
      <c r="AQ653" s="1"/>
      <c r="AR653" s="1"/>
    </row>
    <row r="654" spans="38:44" ht="12.75">
      <c r="AL654" s="1"/>
      <c r="AM654" s="1"/>
      <c r="AN654" s="1"/>
      <c r="AO654" s="1"/>
      <c r="AP654" s="1"/>
      <c r="AQ654" s="1"/>
      <c r="AR654" s="1"/>
    </row>
    <row r="655" spans="38:44" ht="12.75">
      <c r="AL655" s="1"/>
      <c r="AM655" s="1"/>
      <c r="AN655" s="1"/>
      <c r="AO655" s="1"/>
      <c r="AP655" s="1"/>
      <c r="AQ655" s="1"/>
      <c r="AR655" s="1"/>
    </row>
    <row r="656" spans="38:44" ht="12.75">
      <c r="AL656" s="1"/>
      <c r="AM656" s="1"/>
      <c r="AN656" s="1"/>
      <c r="AO656" s="1"/>
      <c r="AP656" s="1"/>
      <c r="AQ656" s="1"/>
      <c r="AR656" s="1"/>
    </row>
    <row r="657" spans="38:44" ht="12.75">
      <c r="AL657" s="1"/>
      <c r="AM657" s="1"/>
      <c r="AN657" s="1"/>
      <c r="AO657" s="1"/>
      <c r="AP657" s="1"/>
      <c r="AQ657" s="1"/>
      <c r="AR657" s="1"/>
    </row>
    <row r="658" spans="38:44" ht="12.75">
      <c r="AL658" s="1"/>
      <c r="AM658" s="1"/>
      <c r="AN658" s="1"/>
      <c r="AO658" s="1"/>
      <c r="AP658" s="1"/>
      <c r="AQ658" s="1"/>
      <c r="AR658" s="1"/>
    </row>
    <row r="659" spans="38:44" ht="12.75">
      <c r="AL659" s="1"/>
      <c r="AM659" s="1"/>
      <c r="AN659" s="1"/>
      <c r="AO659" s="1"/>
      <c r="AP659" s="1"/>
      <c r="AQ659" s="1"/>
      <c r="AR659" s="1"/>
    </row>
    <row r="660" spans="38:44" ht="12.75">
      <c r="AL660" s="1"/>
      <c r="AM660" s="1"/>
      <c r="AN660" s="1"/>
      <c r="AO660" s="1"/>
      <c r="AP660" s="1"/>
      <c r="AQ660" s="1"/>
      <c r="AR660" s="1"/>
    </row>
    <row r="661" spans="38:44" ht="12.75">
      <c r="AL661" s="1"/>
      <c r="AM661" s="1"/>
      <c r="AN661" s="1"/>
      <c r="AO661" s="1"/>
      <c r="AP661" s="1"/>
      <c r="AQ661" s="1"/>
      <c r="AR661" s="1"/>
    </row>
    <row r="662" spans="38:44" ht="12.75">
      <c r="AL662" s="1"/>
      <c r="AM662" s="1"/>
      <c r="AN662" s="1"/>
      <c r="AO662" s="1"/>
      <c r="AP662" s="1"/>
      <c r="AQ662" s="1"/>
      <c r="AR662" s="1"/>
    </row>
    <row r="663" spans="38:44" ht="12.75">
      <c r="AL663" s="1"/>
      <c r="AM663" s="1"/>
      <c r="AN663" s="1"/>
      <c r="AO663" s="1"/>
      <c r="AP663" s="1"/>
      <c r="AQ663" s="1"/>
      <c r="AR663" s="1"/>
    </row>
    <row r="664" spans="38:44" ht="12.75">
      <c r="AL664" s="1"/>
      <c r="AM664" s="1"/>
      <c r="AN664" s="1"/>
      <c r="AO664" s="1"/>
      <c r="AP664" s="1"/>
      <c r="AQ664" s="1"/>
      <c r="AR664" s="1"/>
    </row>
    <row r="665" spans="38:44" ht="12.75">
      <c r="AL665" s="1"/>
      <c r="AM665" s="1"/>
      <c r="AN665" s="1"/>
      <c r="AO665" s="1"/>
      <c r="AP665" s="1"/>
      <c r="AQ665" s="1"/>
      <c r="AR665" s="1"/>
    </row>
    <row r="666" spans="38:44" ht="12.75">
      <c r="AL666" s="1"/>
      <c r="AM666" s="1"/>
      <c r="AN666" s="1"/>
      <c r="AO666" s="1"/>
      <c r="AP666" s="1"/>
      <c r="AQ666" s="1"/>
      <c r="AR666" s="1"/>
    </row>
    <row r="667" spans="38:44" ht="12.75">
      <c r="AL667" s="1"/>
      <c r="AM667" s="1"/>
      <c r="AN667" s="1"/>
      <c r="AO667" s="1"/>
      <c r="AP667" s="1"/>
      <c r="AQ667" s="1"/>
      <c r="AR667" s="1"/>
    </row>
    <row r="668" spans="38:44" ht="12.75">
      <c r="AL668" s="1"/>
      <c r="AM668" s="1"/>
      <c r="AN668" s="1"/>
      <c r="AO668" s="1"/>
      <c r="AP668" s="1"/>
      <c r="AQ668" s="1"/>
      <c r="AR668" s="1"/>
    </row>
    <row r="669" spans="38:44" ht="12.75">
      <c r="AL669" s="1"/>
      <c r="AM669" s="1"/>
      <c r="AN669" s="1"/>
      <c r="AO669" s="1"/>
      <c r="AP669" s="1"/>
      <c r="AQ669" s="1"/>
      <c r="AR669" s="1"/>
    </row>
    <row r="670" spans="38:44" ht="12.75">
      <c r="AL670" s="1"/>
      <c r="AM670" s="1"/>
      <c r="AN670" s="1"/>
      <c r="AO670" s="1"/>
      <c r="AP670" s="1"/>
      <c r="AQ670" s="1"/>
      <c r="AR670" s="1"/>
    </row>
    <row r="671" spans="38:44" ht="12.75">
      <c r="AL671" s="1"/>
      <c r="AM671" s="1"/>
      <c r="AN671" s="1"/>
      <c r="AO671" s="1"/>
      <c r="AP671" s="1"/>
      <c r="AQ671" s="1"/>
      <c r="AR671" s="1"/>
    </row>
    <row r="672" spans="38:44" ht="12.75">
      <c r="AL672" s="1"/>
      <c r="AM672" s="1"/>
      <c r="AN672" s="1"/>
      <c r="AO672" s="1"/>
      <c r="AP672" s="1"/>
      <c r="AQ672" s="1"/>
      <c r="AR672" s="1"/>
    </row>
    <row r="673" spans="38:44" ht="12.75">
      <c r="AL673" s="1"/>
      <c r="AM673" s="1"/>
      <c r="AN673" s="1"/>
      <c r="AO673" s="1"/>
      <c r="AP673" s="1"/>
      <c r="AQ673" s="1"/>
      <c r="AR673" s="1"/>
    </row>
    <row r="674" spans="38:44" ht="12.75">
      <c r="AL674" s="1"/>
      <c r="AM674" s="1"/>
      <c r="AN674" s="1"/>
      <c r="AO674" s="1"/>
      <c r="AP674" s="1"/>
      <c r="AQ674" s="1"/>
      <c r="AR674" s="1"/>
    </row>
    <row r="675" spans="38:44" ht="12.75">
      <c r="AL675" s="1"/>
      <c r="AM675" s="1"/>
      <c r="AN675" s="1"/>
      <c r="AO675" s="1"/>
      <c r="AP675" s="1"/>
      <c r="AQ675" s="1"/>
      <c r="AR675" s="1"/>
    </row>
    <row r="676" spans="38:44" ht="12.75">
      <c r="AL676" s="1"/>
      <c r="AM676" s="1"/>
      <c r="AN676" s="1"/>
      <c r="AO676" s="1"/>
      <c r="AP676" s="1"/>
      <c r="AQ676" s="1"/>
      <c r="AR676" s="1"/>
    </row>
    <row r="677" spans="38:44" ht="12.75">
      <c r="AL677" s="1"/>
      <c r="AM677" s="1"/>
      <c r="AN677" s="1"/>
      <c r="AO677" s="1"/>
      <c r="AP677" s="1"/>
      <c r="AQ677" s="1"/>
      <c r="AR677" s="1"/>
    </row>
    <row r="678" spans="38:44" ht="12.75">
      <c r="AL678" s="1"/>
      <c r="AM678" s="1"/>
      <c r="AN678" s="1"/>
      <c r="AO678" s="1"/>
      <c r="AP678" s="1"/>
      <c r="AQ678" s="1"/>
      <c r="AR678" s="1"/>
    </row>
    <row r="679" spans="38:44" ht="12.75">
      <c r="AL679" s="1"/>
      <c r="AM679" s="1"/>
      <c r="AN679" s="1"/>
      <c r="AO679" s="1"/>
      <c r="AP679" s="1"/>
      <c r="AQ679" s="1"/>
      <c r="AR679" s="1"/>
    </row>
    <row r="680" spans="38:44" ht="12.75">
      <c r="AL680" s="1"/>
      <c r="AM680" s="1"/>
      <c r="AN680" s="1"/>
      <c r="AO680" s="1"/>
      <c r="AP680" s="1"/>
      <c r="AQ680" s="1"/>
      <c r="AR680" s="1"/>
    </row>
    <row r="681" spans="38:44" ht="12.75">
      <c r="AL681" s="1"/>
      <c r="AM681" s="1"/>
      <c r="AN681" s="1"/>
      <c r="AO681" s="1"/>
      <c r="AP681" s="1"/>
      <c r="AQ681" s="1"/>
      <c r="AR681" s="1"/>
    </row>
    <row r="682" spans="38:44" ht="12.75">
      <c r="AL682" s="1"/>
      <c r="AM682" s="1"/>
      <c r="AN682" s="1"/>
      <c r="AO682" s="1"/>
      <c r="AP682" s="1"/>
      <c r="AQ682" s="1"/>
      <c r="AR682" s="1"/>
    </row>
    <row r="683" spans="38:44" ht="12.75">
      <c r="AL683" s="1"/>
      <c r="AM683" s="1"/>
      <c r="AN683" s="1"/>
      <c r="AO683" s="1"/>
      <c r="AP683" s="1"/>
      <c r="AQ683" s="1"/>
      <c r="AR683" s="1"/>
    </row>
    <row r="684" spans="38:44" ht="12.75">
      <c r="AL684" s="1"/>
      <c r="AM684" s="1"/>
      <c r="AN684" s="1"/>
      <c r="AO684" s="1"/>
      <c r="AP684" s="1"/>
      <c r="AQ684" s="1"/>
      <c r="AR684" s="1"/>
    </row>
    <row r="685" spans="38:44" ht="12.75">
      <c r="AL685" s="1"/>
      <c r="AM685" s="1"/>
      <c r="AN685" s="1"/>
      <c r="AO685" s="1"/>
      <c r="AP685" s="1"/>
      <c r="AQ685" s="1"/>
      <c r="AR685" s="1"/>
    </row>
    <row r="686" spans="38:44" ht="12.75">
      <c r="AL686" s="1"/>
      <c r="AM686" s="1"/>
      <c r="AN686" s="1"/>
      <c r="AO686" s="1"/>
      <c r="AP686" s="1"/>
      <c r="AQ686" s="1"/>
      <c r="AR686" s="1"/>
    </row>
    <row r="687" spans="38:44" ht="12.75">
      <c r="AL687" s="1"/>
      <c r="AM687" s="1"/>
      <c r="AN687" s="1"/>
      <c r="AO687" s="1"/>
      <c r="AP687" s="1"/>
      <c r="AQ687" s="1"/>
      <c r="AR687" s="1"/>
    </row>
    <row r="688" spans="38:44" ht="12.75">
      <c r="AL688" s="1"/>
      <c r="AM688" s="1"/>
      <c r="AN688" s="1"/>
      <c r="AO688" s="1"/>
      <c r="AP688" s="1"/>
      <c r="AQ688" s="1"/>
      <c r="AR688" s="1"/>
    </row>
    <row r="689" spans="38:44" ht="12.75">
      <c r="AL689" s="1"/>
      <c r="AM689" s="1"/>
      <c r="AN689" s="1"/>
      <c r="AO689" s="1"/>
      <c r="AP689" s="1"/>
      <c r="AQ689" s="1"/>
      <c r="AR689" s="1"/>
    </row>
    <row r="690" spans="38:44" ht="12.75">
      <c r="AL690" s="1"/>
      <c r="AM690" s="1"/>
      <c r="AN690" s="1"/>
      <c r="AO690" s="1"/>
      <c r="AP690" s="1"/>
      <c r="AQ690" s="1"/>
      <c r="AR690" s="1"/>
    </row>
    <row r="691" spans="38:44" ht="12.75">
      <c r="AL691" s="1"/>
      <c r="AM691" s="1"/>
      <c r="AN691" s="1"/>
      <c r="AO691" s="1"/>
      <c r="AP691" s="1"/>
      <c r="AQ691" s="1"/>
      <c r="AR691" s="1"/>
    </row>
    <row r="692" spans="38:44" ht="12.75">
      <c r="AL692" s="1"/>
      <c r="AM692" s="1"/>
      <c r="AN692" s="1"/>
      <c r="AO692" s="1"/>
      <c r="AP692" s="1"/>
      <c r="AQ692" s="1"/>
      <c r="AR692" s="1"/>
    </row>
    <row r="693" spans="38:44" ht="12.75">
      <c r="AL693" s="1"/>
      <c r="AM693" s="1"/>
      <c r="AN693" s="1"/>
      <c r="AO693" s="1"/>
      <c r="AP693" s="1"/>
      <c r="AQ693" s="1"/>
      <c r="AR693" s="1"/>
    </row>
    <row r="694" spans="38:44" ht="12.75">
      <c r="AL694" s="1"/>
      <c r="AM694" s="1"/>
      <c r="AN694" s="1"/>
      <c r="AO694" s="1"/>
      <c r="AP694" s="1"/>
      <c r="AQ694" s="1"/>
      <c r="AR694" s="1"/>
    </row>
    <row r="695" spans="38:44" ht="12.75">
      <c r="AL695" s="1"/>
      <c r="AM695" s="1"/>
      <c r="AN695" s="1"/>
      <c r="AO695" s="1"/>
      <c r="AP695" s="1"/>
      <c r="AQ695" s="1"/>
      <c r="AR695" s="1"/>
    </row>
    <row r="696" spans="38:44" ht="12.75">
      <c r="AL696" s="1"/>
      <c r="AM696" s="1"/>
      <c r="AN696" s="1"/>
      <c r="AO696" s="1"/>
      <c r="AP696" s="1"/>
      <c r="AQ696" s="1"/>
      <c r="AR696" s="1"/>
    </row>
    <row r="697" spans="38:44" ht="12.75">
      <c r="AL697" s="1"/>
      <c r="AM697" s="1"/>
      <c r="AN697" s="1"/>
      <c r="AO697" s="1"/>
      <c r="AP697" s="1"/>
      <c r="AQ697" s="1"/>
      <c r="AR697" s="1"/>
    </row>
    <row r="698" spans="38:44" ht="12.75">
      <c r="AL698" s="1"/>
      <c r="AM698" s="1"/>
      <c r="AN698" s="1"/>
      <c r="AO698" s="1"/>
      <c r="AP698" s="1"/>
      <c r="AQ698" s="1"/>
      <c r="AR698" s="1"/>
    </row>
    <row r="699" spans="38:44" ht="12.75">
      <c r="AL699" s="1"/>
      <c r="AM699" s="1"/>
      <c r="AN699" s="1"/>
      <c r="AO699" s="1"/>
      <c r="AP699" s="1"/>
      <c r="AQ699" s="1"/>
      <c r="AR699" s="1"/>
    </row>
    <row r="700" spans="38:44" ht="12.75">
      <c r="AL700" s="1"/>
      <c r="AM700" s="1"/>
      <c r="AN700" s="1"/>
      <c r="AO700" s="1"/>
      <c r="AP700" s="1"/>
      <c r="AQ700" s="1"/>
      <c r="AR700" s="1"/>
    </row>
    <row r="701" spans="38:44" ht="12.75">
      <c r="AL701" s="1"/>
      <c r="AM701" s="1"/>
      <c r="AN701" s="1"/>
      <c r="AO701" s="1"/>
      <c r="AP701" s="1"/>
      <c r="AQ701" s="1"/>
      <c r="AR701" s="1"/>
    </row>
    <row r="702" spans="38:44" ht="12.75">
      <c r="AL702" s="1"/>
      <c r="AM702" s="1"/>
      <c r="AN702" s="1"/>
      <c r="AO702" s="1"/>
      <c r="AP702" s="1"/>
      <c r="AQ702" s="1"/>
      <c r="AR702" s="1"/>
    </row>
    <row r="703" spans="38:44" ht="12.75">
      <c r="AL703" s="1"/>
      <c r="AM703" s="1"/>
      <c r="AN703" s="1"/>
      <c r="AO703" s="1"/>
      <c r="AP703" s="1"/>
      <c r="AQ703" s="1"/>
      <c r="AR703" s="1"/>
    </row>
    <row r="704" spans="38:44" ht="12.75">
      <c r="AL704" s="1"/>
      <c r="AM704" s="1"/>
      <c r="AN704" s="1"/>
      <c r="AO704" s="1"/>
      <c r="AP704" s="1"/>
      <c r="AQ704" s="1"/>
      <c r="AR704" s="1"/>
    </row>
    <row r="705" spans="38:44" ht="12.75">
      <c r="AL705" s="1"/>
      <c r="AM705" s="1"/>
      <c r="AN705" s="1"/>
      <c r="AO705" s="1"/>
      <c r="AP705" s="1"/>
      <c r="AQ705" s="1"/>
      <c r="AR705" s="1"/>
    </row>
    <row r="706" spans="38:44" ht="12.75">
      <c r="AL706" s="1"/>
      <c r="AM706" s="1"/>
      <c r="AN706" s="1"/>
      <c r="AO706" s="1"/>
      <c r="AP706" s="1"/>
      <c r="AQ706" s="1"/>
      <c r="AR706" s="1"/>
    </row>
    <row r="707" spans="38:44" ht="12.75">
      <c r="AL707" s="1"/>
      <c r="AM707" s="1"/>
      <c r="AN707" s="1"/>
      <c r="AO707" s="1"/>
      <c r="AP707" s="1"/>
      <c r="AQ707" s="1"/>
      <c r="AR707" s="1"/>
    </row>
    <row r="708" spans="38:44" ht="12.75">
      <c r="AL708" s="1"/>
      <c r="AM708" s="1"/>
      <c r="AN708" s="1"/>
      <c r="AO708" s="1"/>
      <c r="AP708" s="1"/>
      <c r="AQ708" s="1"/>
      <c r="AR708" s="1"/>
    </row>
    <row r="709" spans="38:44" ht="12.75">
      <c r="AL709" s="1"/>
      <c r="AM709" s="1"/>
      <c r="AN709" s="1"/>
      <c r="AO709" s="1"/>
      <c r="AP709" s="1"/>
      <c r="AQ709" s="1"/>
      <c r="AR709" s="1"/>
    </row>
    <row r="710" spans="38:44" ht="12.75">
      <c r="AL710" s="1"/>
      <c r="AM710" s="1"/>
      <c r="AN710" s="1"/>
      <c r="AO710" s="1"/>
      <c r="AP710" s="1"/>
      <c r="AQ710" s="1"/>
      <c r="AR710" s="1"/>
    </row>
    <row r="711" spans="38:44" ht="12.75">
      <c r="AL711" s="1"/>
      <c r="AM711" s="1"/>
      <c r="AN711" s="1"/>
      <c r="AO711" s="1"/>
      <c r="AP711" s="1"/>
      <c r="AQ711" s="1"/>
      <c r="AR711" s="1"/>
    </row>
    <row r="712" spans="38:44" ht="12.75">
      <c r="AL712" s="1"/>
      <c r="AM712" s="1"/>
      <c r="AN712" s="1"/>
      <c r="AO712" s="1"/>
      <c r="AP712" s="1"/>
      <c r="AQ712" s="1"/>
      <c r="AR712" s="1"/>
    </row>
    <row r="713" spans="38:44" ht="12.75">
      <c r="AL713" s="1"/>
      <c r="AM713" s="1"/>
      <c r="AN713" s="1"/>
      <c r="AO713" s="1"/>
      <c r="AP713" s="1"/>
      <c r="AQ713" s="1"/>
      <c r="AR713" s="1"/>
    </row>
    <row r="714" spans="38:44" ht="12.75">
      <c r="AL714" s="1"/>
      <c r="AM714" s="1"/>
      <c r="AN714" s="1"/>
      <c r="AO714" s="1"/>
      <c r="AP714" s="1"/>
      <c r="AQ714" s="1"/>
      <c r="AR714" s="1"/>
    </row>
    <row r="715" spans="38:44" ht="12.75">
      <c r="AL715" s="1"/>
      <c r="AM715" s="1"/>
      <c r="AN715" s="1"/>
      <c r="AO715" s="1"/>
      <c r="AP715" s="1"/>
      <c r="AQ715" s="1"/>
      <c r="AR715" s="1"/>
    </row>
    <row r="716" spans="38:44" ht="12.75">
      <c r="AL716" s="1"/>
      <c r="AM716" s="1"/>
      <c r="AN716" s="1"/>
      <c r="AO716" s="1"/>
      <c r="AP716" s="1"/>
      <c r="AQ716" s="1"/>
      <c r="AR716" s="1"/>
    </row>
    <row r="717" spans="38:44" ht="12.75">
      <c r="AL717" s="1"/>
      <c r="AM717" s="1"/>
      <c r="AN717" s="1"/>
      <c r="AO717" s="1"/>
      <c r="AP717" s="1"/>
      <c r="AQ717" s="1"/>
      <c r="AR717" s="1"/>
    </row>
    <row r="718" spans="38:44" ht="12.75">
      <c r="AL718" s="1"/>
      <c r="AM718" s="1"/>
      <c r="AN718" s="1"/>
      <c r="AO718" s="1"/>
      <c r="AP718" s="1"/>
      <c r="AQ718" s="1"/>
      <c r="AR718" s="1"/>
    </row>
    <row r="719" spans="38:44" ht="12.75">
      <c r="AL719" s="1"/>
      <c r="AM719" s="1"/>
      <c r="AN719" s="1"/>
      <c r="AO719" s="1"/>
      <c r="AP719" s="1"/>
      <c r="AQ719" s="1"/>
      <c r="AR719" s="1"/>
    </row>
    <row r="720" spans="38:44" ht="12.75">
      <c r="AL720" s="1"/>
      <c r="AM720" s="1"/>
      <c r="AN720" s="1"/>
      <c r="AO720" s="1"/>
      <c r="AP720" s="1"/>
      <c r="AQ720" s="1"/>
      <c r="AR720" s="1"/>
    </row>
    <row r="721" spans="38:44" ht="12.75">
      <c r="AL721" s="1"/>
      <c r="AM721" s="1"/>
      <c r="AN721" s="1"/>
      <c r="AO721" s="1"/>
      <c r="AP721" s="1"/>
      <c r="AQ721" s="1"/>
      <c r="AR721" s="1"/>
    </row>
    <row r="722" spans="38:44" ht="12.75">
      <c r="AL722" s="1"/>
      <c r="AM722" s="1"/>
      <c r="AN722" s="1"/>
      <c r="AO722" s="1"/>
      <c r="AP722" s="1"/>
      <c r="AQ722" s="1"/>
      <c r="AR722" s="1"/>
    </row>
    <row r="723" spans="38:44" ht="12.75">
      <c r="AL723" s="1"/>
      <c r="AM723" s="1"/>
      <c r="AN723" s="1"/>
      <c r="AO723" s="1"/>
      <c r="AP723" s="1"/>
      <c r="AQ723" s="1"/>
      <c r="AR723" s="1"/>
    </row>
    <row r="724" spans="38:44" ht="12.75">
      <c r="AL724" s="1"/>
      <c r="AM724" s="1"/>
      <c r="AN724" s="1"/>
      <c r="AO724" s="1"/>
      <c r="AP724" s="1"/>
      <c r="AQ724" s="1"/>
      <c r="AR724" s="1"/>
    </row>
    <row r="725" spans="38:44" ht="12.75">
      <c r="AL725" s="1"/>
      <c r="AM725" s="1"/>
      <c r="AN725" s="1"/>
      <c r="AO725" s="1"/>
      <c r="AP725" s="1"/>
      <c r="AQ725" s="1"/>
      <c r="AR725" s="1"/>
    </row>
    <row r="726" spans="38:44" ht="12.75">
      <c r="AL726" s="1"/>
      <c r="AM726" s="1"/>
      <c r="AN726" s="1"/>
      <c r="AO726" s="1"/>
      <c r="AP726" s="1"/>
      <c r="AQ726" s="1"/>
      <c r="AR726" s="1"/>
    </row>
    <row r="727" spans="38:44" ht="12.75">
      <c r="AL727" s="1"/>
      <c r="AM727" s="1"/>
      <c r="AN727" s="1"/>
      <c r="AO727" s="1"/>
      <c r="AP727" s="1"/>
      <c r="AQ727" s="1"/>
      <c r="AR727" s="1"/>
    </row>
    <row r="728" spans="38:44" ht="12.75">
      <c r="AL728" s="1"/>
      <c r="AM728" s="1"/>
      <c r="AN728" s="1"/>
      <c r="AO728" s="1"/>
      <c r="AP728" s="1"/>
      <c r="AQ728" s="1"/>
      <c r="AR728" s="1"/>
    </row>
    <row r="729" spans="38:44" ht="12.75">
      <c r="AL729" s="1"/>
      <c r="AM729" s="1"/>
      <c r="AN729" s="1"/>
      <c r="AO729" s="1"/>
      <c r="AP729" s="1"/>
      <c r="AQ729" s="1"/>
      <c r="AR729" s="1"/>
    </row>
    <row r="730" spans="38:44" ht="12.75">
      <c r="AL730" s="1"/>
      <c r="AM730" s="1"/>
      <c r="AN730" s="1"/>
      <c r="AO730" s="1"/>
      <c r="AP730" s="1"/>
      <c r="AQ730" s="1"/>
      <c r="AR730" s="1"/>
    </row>
    <row r="731" spans="38:44" ht="12.75">
      <c r="AL731" s="1"/>
      <c r="AM731" s="1"/>
      <c r="AN731" s="1"/>
      <c r="AO731" s="1"/>
      <c r="AP731" s="1"/>
      <c r="AQ731" s="1"/>
      <c r="AR731" s="1"/>
    </row>
    <row r="732" spans="38:44" ht="12.75">
      <c r="AL732" s="1"/>
      <c r="AM732" s="1"/>
      <c r="AN732" s="1"/>
      <c r="AO732" s="1"/>
      <c r="AP732" s="1"/>
      <c r="AQ732" s="1"/>
      <c r="AR732" s="1"/>
    </row>
    <row r="733" spans="38:44" ht="12.75">
      <c r="AL733" s="1"/>
      <c r="AM733" s="1"/>
      <c r="AN733" s="1"/>
      <c r="AO733" s="1"/>
      <c r="AP733" s="1"/>
      <c r="AQ733" s="1"/>
      <c r="AR733" s="1"/>
    </row>
    <row r="734" spans="38:44" ht="12.75">
      <c r="AL734" s="1"/>
      <c r="AM734" s="1"/>
      <c r="AN734" s="1"/>
      <c r="AO734" s="1"/>
      <c r="AP734" s="1"/>
      <c r="AQ734" s="1"/>
      <c r="AR734" s="1"/>
    </row>
    <row r="735" spans="38:44" ht="12.75">
      <c r="AL735" s="1"/>
      <c r="AM735" s="1"/>
      <c r="AN735" s="1"/>
      <c r="AO735" s="1"/>
      <c r="AP735" s="1"/>
      <c r="AQ735" s="1"/>
      <c r="AR735" s="1"/>
    </row>
    <row r="736" spans="38:44" ht="12.75">
      <c r="AL736" s="1"/>
      <c r="AM736" s="1"/>
      <c r="AN736" s="1"/>
      <c r="AO736" s="1"/>
      <c r="AP736" s="1"/>
      <c r="AQ736" s="1"/>
      <c r="AR736" s="1"/>
    </row>
    <row r="737" spans="38:44" ht="12.75">
      <c r="AL737" s="1"/>
      <c r="AM737" s="1"/>
      <c r="AN737" s="1"/>
      <c r="AO737" s="1"/>
      <c r="AP737" s="1"/>
      <c r="AQ737" s="1"/>
      <c r="AR737" s="1"/>
    </row>
    <row r="738" spans="38:44" ht="12.75">
      <c r="AL738" s="1"/>
      <c r="AM738" s="1"/>
      <c r="AN738" s="1"/>
      <c r="AO738" s="1"/>
      <c r="AP738" s="1"/>
      <c r="AQ738" s="1"/>
      <c r="AR738" s="1"/>
    </row>
    <row r="739" spans="38:44" ht="12.75">
      <c r="AL739" s="1"/>
      <c r="AM739" s="1"/>
      <c r="AN739" s="1"/>
      <c r="AO739" s="1"/>
      <c r="AP739" s="1"/>
      <c r="AQ739" s="1"/>
      <c r="AR739" s="1"/>
    </row>
    <row r="740" spans="38:44" ht="12.75">
      <c r="AL740" s="1"/>
      <c r="AM740" s="1"/>
      <c r="AN740" s="1"/>
      <c r="AO740" s="1"/>
      <c r="AP740" s="1"/>
      <c r="AQ740" s="1"/>
      <c r="AR740" s="1"/>
    </row>
    <row r="741" spans="38:44" ht="12.75">
      <c r="AL741" s="1"/>
      <c r="AM741" s="1"/>
      <c r="AN741" s="1"/>
      <c r="AO741" s="1"/>
      <c r="AP741" s="1"/>
      <c r="AQ741" s="1"/>
      <c r="AR741" s="1"/>
    </row>
    <row r="742" spans="38:44" ht="12.75">
      <c r="AL742" s="1"/>
      <c r="AM742" s="1"/>
      <c r="AN742" s="1"/>
      <c r="AO742" s="1"/>
      <c r="AP742" s="1"/>
      <c r="AQ742" s="1"/>
      <c r="AR742" s="1"/>
    </row>
    <row r="743" spans="38:44" ht="12.75">
      <c r="AL743" s="1"/>
      <c r="AM743" s="1"/>
      <c r="AN743" s="1"/>
      <c r="AO743" s="1"/>
      <c r="AP743" s="1"/>
      <c r="AQ743" s="1"/>
      <c r="AR743" s="1"/>
    </row>
    <row r="744" spans="38:44" ht="12.75">
      <c r="AL744" s="1"/>
      <c r="AM744" s="1"/>
      <c r="AN744" s="1"/>
      <c r="AO744" s="1"/>
      <c r="AP744" s="1"/>
      <c r="AQ744" s="1"/>
      <c r="AR744" s="1"/>
    </row>
    <row r="745" spans="38:44" ht="12.75">
      <c r="AL745" s="1"/>
      <c r="AM745" s="1"/>
      <c r="AN745" s="1"/>
      <c r="AO745" s="1"/>
      <c r="AP745" s="1"/>
      <c r="AQ745" s="1"/>
      <c r="AR745" s="1"/>
    </row>
    <row r="746" spans="38:44" ht="12.75">
      <c r="AL746" s="1"/>
      <c r="AM746" s="1"/>
      <c r="AN746" s="1"/>
      <c r="AO746" s="1"/>
      <c r="AP746" s="1"/>
      <c r="AQ746" s="1"/>
      <c r="AR746" s="1"/>
    </row>
    <row r="747" spans="38:44" ht="12.75">
      <c r="AL747" s="1"/>
      <c r="AM747" s="1"/>
      <c r="AN747" s="1"/>
      <c r="AO747" s="1"/>
      <c r="AP747" s="1"/>
      <c r="AQ747" s="1"/>
      <c r="AR747" s="1"/>
    </row>
    <row r="748" spans="38:44" ht="12.75">
      <c r="AL748" s="1"/>
      <c r="AM748" s="1"/>
      <c r="AN748" s="1"/>
      <c r="AO748" s="1"/>
      <c r="AP748" s="1"/>
      <c r="AQ748" s="1"/>
      <c r="AR748" s="1"/>
    </row>
    <row r="749" spans="38:44" ht="12.75">
      <c r="AL749" s="1"/>
      <c r="AM749" s="1"/>
      <c r="AN749" s="1"/>
      <c r="AO749" s="1"/>
      <c r="AP749" s="1"/>
      <c r="AQ749" s="1"/>
      <c r="AR749" s="1"/>
    </row>
    <row r="750" spans="38:44" ht="12.75">
      <c r="AL750" s="1"/>
      <c r="AM750" s="1"/>
      <c r="AN750" s="1"/>
      <c r="AO750" s="1"/>
      <c r="AP750" s="1"/>
      <c r="AQ750" s="1"/>
      <c r="AR750" s="1"/>
    </row>
    <row r="751" spans="38:44" ht="12.75">
      <c r="AL751" s="1"/>
      <c r="AM751" s="1"/>
      <c r="AN751" s="1"/>
      <c r="AO751" s="1"/>
      <c r="AP751" s="1"/>
      <c r="AQ751" s="1"/>
      <c r="AR751" s="1"/>
    </row>
    <row r="752" spans="38:44" ht="12.75">
      <c r="AL752" s="1"/>
      <c r="AM752" s="1"/>
      <c r="AN752" s="1"/>
      <c r="AO752" s="1"/>
      <c r="AP752" s="1"/>
      <c r="AQ752" s="1"/>
      <c r="AR752" s="1"/>
    </row>
    <row r="753" spans="38:44" ht="12.75">
      <c r="AL753" s="1"/>
      <c r="AM753" s="1"/>
      <c r="AN753" s="1"/>
      <c r="AO753" s="1"/>
      <c r="AP753" s="1"/>
      <c r="AQ753" s="1"/>
      <c r="AR753" s="1"/>
    </row>
    <row r="754" spans="38:44" ht="12.75">
      <c r="AL754" s="1"/>
      <c r="AM754" s="1"/>
      <c r="AN754" s="1"/>
      <c r="AO754" s="1"/>
      <c r="AP754" s="1"/>
      <c r="AQ754" s="1"/>
      <c r="AR754" s="1"/>
    </row>
    <row r="755" spans="38:44" ht="12.75">
      <c r="AL755" s="1"/>
      <c r="AM755" s="1"/>
      <c r="AN755" s="1"/>
      <c r="AO755" s="1"/>
      <c r="AP755" s="1"/>
      <c r="AQ755" s="1"/>
      <c r="AR755" s="1"/>
    </row>
    <row r="756" spans="38:44" ht="12.75">
      <c r="AL756" s="1"/>
      <c r="AM756" s="1"/>
      <c r="AN756" s="1"/>
      <c r="AO756" s="1"/>
      <c r="AP756" s="1"/>
      <c r="AQ756" s="1"/>
      <c r="AR756" s="1"/>
    </row>
    <row r="757" spans="38:44" ht="12.75">
      <c r="AL757" s="1"/>
      <c r="AM757" s="1"/>
      <c r="AN757" s="1"/>
      <c r="AO757" s="1"/>
      <c r="AP757" s="1"/>
      <c r="AQ757" s="1"/>
      <c r="AR757" s="1"/>
    </row>
    <row r="758" spans="38:44" ht="12.75">
      <c r="AL758" s="1"/>
      <c r="AM758" s="1"/>
      <c r="AN758" s="1"/>
      <c r="AO758" s="1"/>
      <c r="AP758" s="1"/>
      <c r="AQ758" s="1"/>
      <c r="AR758" s="1"/>
    </row>
    <row r="759" spans="38:44" ht="12.75">
      <c r="AL759" s="1"/>
      <c r="AM759" s="1"/>
      <c r="AN759" s="1"/>
      <c r="AO759" s="1"/>
      <c r="AP759" s="1"/>
      <c r="AQ759" s="1"/>
      <c r="AR759" s="1"/>
    </row>
    <row r="760" spans="38:44" ht="12.75">
      <c r="AL760" s="1"/>
      <c r="AM760" s="1"/>
      <c r="AN760" s="1"/>
      <c r="AO760" s="1"/>
      <c r="AP760" s="1"/>
      <c r="AQ760" s="1"/>
      <c r="AR760" s="1"/>
    </row>
    <row r="761" spans="38:44" ht="12.75">
      <c r="AL761" s="1"/>
      <c r="AM761" s="1"/>
      <c r="AN761" s="1"/>
      <c r="AO761" s="1"/>
      <c r="AP761" s="1"/>
      <c r="AQ761" s="1"/>
      <c r="AR761" s="1"/>
    </row>
    <row r="762" spans="38:44" ht="12.75">
      <c r="AL762" s="1"/>
      <c r="AM762" s="1"/>
      <c r="AN762" s="1"/>
      <c r="AO762" s="1"/>
      <c r="AP762" s="1"/>
      <c r="AQ762" s="1"/>
      <c r="AR762" s="1"/>
    </row>
    <row r="763" spans="38:44" ht="12.75">
      <c r="AL763" s="1"/>
      <c r="AM763" s="1"/>
      <c r="AN763" s="1"/>
      <c r="AO763" s="1"/>
      <c r="AP763" s="1"/>
      <c r="AQ763" s="1"/>
      <c r="AR763" s="1"/>
    </row>
    <row r="764" spans="38:44" ht="12.75">
      <c r="AL764" s="1"/>
      <c r="AM764" s="1"/>
      <c r="AN764" s="1"/>
      <c r="AO764" s="1"/>
      <c r="AP764" s="1"/>
      <c r="AQ764" s="1"/>
      <c r="AR764" s="1"/>
    </row>
    <row r="765" spans="38:44" ht="12.75">
      <c r="AL765" s="1"/>
      <c r="AM765" s="1"/>
      <c r="AN765" s="1"/>
      <c r="AO765" s="1"/>
      <c r="AP765" s="1"/>
      <c r="AQ765" s="1"/>
      <c r="AR765" s="1"/>
    </row>
    <row r="766" spans="38:44" ht="12.75">
      <c r="AL766" s="1"/>
      <c r="AM766" s="1"/>
      <c r="AN766" s="1"/>
      <c r="AO766" s="1"/>
      <c r="AP766" s="1"/>
      <c r="AQ766" s="1"/>
      <c r="AR766" s="1"/>
    </row>
    <row r="767" spans="38:44" ht="12.75">
      <c r="AL767" s="1"/>
      <c r="AM767" s="1"/>
      <c r="AN767" s="1"/>
      <c r="AO767" s="1"/>
      <c r="AP767" s="1"/>
      <c r="AQ767" s="1"/>
      <c r="AR767" s="1"/>
    </row>
    <row r="768" spans="38:44" ht="12.75">
      <c r="AL768" s="1"/>
      <c r="AM768" s="1"/>
      <c r="AN768" s="1"/>
      <c r="AO768" s="1"/>
      <c r="AP768" s="1"/>
      <c r="AQ768" s="1"/>
      <c r="AR768" s="1"/>
    </row>
    <row r="769" spans="38:44" ht="12.75">
      <c r="AL769" s="1"/>
      <c r="AM769" s="1"/>
      <c r="AN769" s="1"/>
      <c r="AO769" s="1"/>
      <c r="AP769" s="1"/>
      <c r="AQ769" s="1"/>
      <c r="AR769" s="1"/>
    </row>
    <row r="770" spans="38:44" ht="12.75">
      <c r="AL770" s="1"/>
      <c r="AM770" s="1"/>
      <c r="AN770" s="1"/>
      <c r="AO770" s="1"/>
      <c r="AP770" s="1"/>
      <c r="AQ770" s="1"/>
      <c r="AR770" s="1"/>
    </row>
    <row r="771" spans="38:44" ht="12.75">
      <c r="AL771" s="1"/>
      <c r="AM771" s="1"/>
      <c r="AN771" s="1"/>
      <c r="AO771" s="1"/>
      <c r="AP771" s="1"/>
      <c r="AQ771" s="1"/>
      <c r="AR771" s="1"/>
    </row>
    <row r="772" spans="38:44" ht="12.75">
      <c r="AL772" s="1"/>
      <c r="AM772" s="1"/>
      <c r="AN772" s="1"/>
      <c r="AO772" s="1"/>
      <c r="AP772" s="1"/>
      <c r="AQ772" s="1"/>
      <c r="AR772" s="1"/>
    </row>
    <row r="773" spans="38:44" ht="12.75">
      <c r="AL773" s="1"/>
      <c r="AM773" s="1"/>
      <c r="AN773" s="1"/>
      <c r="AO773" s="1"/>
      <c r="AP773" s="1"/>
      <c r="AQ773" s="1"/>
      <c r="AR773" s="1"/>
    </row>
    <row r="774" spans="38:44" ht="12.75">
      <c r="AL774" s="1"/>
      <c r="AM774" s="1"/>
      <c r="AN774" s="1"/>
      <c r="AO774" s="1"/>
      <c r="AP774" s="1"/>
      <c r="AQ774" s="1"/>
      <c r="AR774" s="1"/>
    </row>
    <row r="775" spans="38:44" ht="12.75">
      <c r="AL775" s="1"/>
      <c r="AM775" s="1"/>
      <c r="AN775" s="1"/>
      <c r="AO775" s="1"/>
      <c r="AP775" s="1"/>
      <c r="AQ775" s="1"/>
      <c r="AR775" s="1"/>
    </row>
    <row r="776" spans="38:44" ht="12.75">
      <c r="AL776" s="1"/>
      <c r="AM776" s="1"/>
      <c r="AN776" s="1"/>
      <c r="AO776" s="1"/>
      <c r="AP776" s="1"/>
      <c r="AQ776" s="1"/>
      <c r="AR776" s="1"/>
    </row>
    <row r="777" spans="38:44" ht="12.75">
      <c r="AL777" s="1"/>
      <c r="AM777" s="1"/>
      <c r="AN777" s="1"/>
      <c r="AO777" s="1"/>
      <c r="AP777" s="1"/>
      <c r="AQ777" s="1"/>
      <c r="AR777" s="1"/>
    </row>
    <row r="778" spans="38:44" ht="12.75">
      <c r="AL778" s="1"/>
      <c r="AM778" s="1"/>
      <c r="AN778" s="1"/>
      <c r="AO778" s="1"/>
      <c r="AP778" s="1"/>
      <c r="AQ778" s="1"/>
      <c r="AR778" s="1"/>
    </row>
    <row r="779" spans="38:44" ht="12.75">
      <c r="AL779" s="1"/>
      <c r="AM779" s="1"/>
      <c r="AN779" s="1"/>
      <c r="AO779" s="1"/>
      <c r="AP779" s="1"/>
      <c r="AQ779" s="1"/>
      <c r="AR779" s="1"/>
    </row>
    <row r="780" spans="38:44" ht="12.75">
      <c r="AL780" s="1"/>
      <c r="AM780" s="1"/>
      <c r="AN780" s="1"/>
      <c r="AO780" s="1"/>
      <c r="AP780" s="1"/>
      <c r="AQ780" s="1"/>
      <c r="AR780" s="1"/>
    </row>
    <row r="781" spans="38:44" ht="12.75">
      <c r="AL781" s="1"/>
      <c r="AM781" s="1"/>
      <c r="AN781" s="1"/>
      <c r="AO781" s="1"/>
      <c r="AP781" s="1"/>
      <c r="AQ781" s="1"/>
      <c r="AR781" s="1"/>
    </row>
    <row r="782" spans="38:44" ht="12.75">
      <c r="AL782" s="1"/>
      <c r="AM782" s="1"/>
      <c r="AN782" s="1"/>
      <c r="AO782" s="1"/>
      <c r="AP782" s="1"/>
      <c r="AQ782" s="1"/>
      <c r="AR782" s="1"/>
    </row>
    <row r="783" spans="38:44" ht="12.75">
      <c r="AL783" s="1"/>
      <c r="AM783" s="1"/>
      <c r="AN783" s="1"/>
      <c r="AO783" s="1"/>
      <c r="AP783" s="1"/>
      <c r="AQ783" s="1"/>
      <c r="AR783" s="1"/>
    </row>
    <row r="784" spans="38:44" ht="12.75">
      <c r="AL784" s="1"/>
      <c r="AM784" s="1"/>
      <c r="AN784" s="1"/>
      <c r="AO784" s="1"/>
      <c r="AP784" s="1"/>
      <c r="AQ784" s="1"/>
      <c r="AR784" s="1"/>
    </row>
    <row r="785" spans="38:44" ht="12.75">
      <c r="AL785" s="1"/>
      <c r="AM785" s="1"/>
      <c r="AN785" s="1"/>
      <c r="AO785" s="1"/>
      <c r="AP785" s="1"/>
      <c r="AQ785" s="1"/>
      <c r="AR785" s="1"/>
    </row>
    <row r="786" spans="38:44" ht="12.75">
      <c r="AL786" s="1"/>
      <c r="AM786" s="1"/>
      <c r="AN786" s="1"/>
      <c r="AO786" s="1"/>
      <c r="AP786" s="1"/>
      <c r="AQ786" s="1"/>
      <c r="AR786" s="1"/>
    </row>
    <row r="787" spans="38:44" ht="12.75">
      <c r="AL787" s="1"/>
      <c r="AM787" s="1"/>
      <c r="AN787" s="1"/>
      <c r="AO787" s="1"/>
      <c r="AP787" s="1"/>
      <c r="AQ787" s="1"/>
      <c r="AR787" s="1"/>
    </row>
    <row r="788" spans="38:44" ht="12.75">
      <c r="AL788" s="1"/>
      <c r="AM788" s="1"/>
      <c r="AN788" s="1"/>
      <c r="AO788" s="1"/>
      <c r="AP788" s="1"/>
      <c r="AQ788" s="1"/>
      <c r="AR788" s="1"/>
    </row>
    <row r="789" spans="38:44" ht="12.75">
      <c r="AL789" s="1"/>
      <c r="AM789" s="1"/>
      <c r="AN789" s="1"/>
      <c r="AO789" s="1"/>
      <c r="AP789" s="1"/>
      <c r="AQ789" s="1"/>
      <c r="AR789" s="1"/>
    </row>
    <row r="790" spans="38:44" ht="12.75">
      <c r="AL790" s="1"/>
      <c r="AM790" s="1"/>
      <c r="AN790" s="1"/>
      <c r="AO790" s="1"/>
      <c r="AP790" s="1"/>
      <c r="AQ790" s="1"/>
      <c r="AR790" s="1"/>
    </row>
    <row r="791" spans="38:44" ht="12.75">
      <c r="AL791" s="1"/>
      <c r="AM791" s="1"/>
      <c r="AN791" s="1"/>
      <c r="AO791" s="1"/>
      <c r="AP791" s="1"/>
      <c r="AQ791" s="1"/>
      <c r="AR791" s="1"/>
    </row>
    <row r="792" spans="38:44" ht="12.75">
      <c r="AL792" s="1"/>
      <c r="AM792" s="1"/>
      <c r="AN792" s="1"/>
      <c r="AO792" s="1"/>
      <c r="AP792" s="1"/>
      <c r="AQ792" s="1"/>
      <c r="AR792" s="1"/>
    </row>
    <row r="793" spans="38:44" ht="12.75">
      <c r="AL793" s="1"/>
      <c r="AM793" s="1"/>
      <c r="AN793" s="1"/>
      <c r="AO793" s="1"/>
      <c r="AP793" s="1"/>
      <c r="AQ793" s="1"/>
      <c r="AR793" s="1"/>
    </row>
    <row r="794" spans="38:44" ht="12.75">
      <c r="AL794" s="1"/>
      <c r="AM794" s="1"/>
      <c r="AN794" s="1"/>
      <c r="AO794" s="1"/>
      <c r="AP794" s="1"/>
      <c r="AQ794" s="1"/>
      <c r="AR794" s="1"/>
    </row>
    <row r="795" spans="38:44" ht="12.75">
      <c r="AL795" s="1"/>
      <c r="AM795" s="1"/>
      <c r="AN795" s="1"/>
      <c r="AO795" s="1"/>
      <c r="AP795" s="1"/>
      <c r="AQ795" s="1"/>
      <c r="AR795" s="1"/>
    </row>
    <row r="796" spans="38:44" ht="12.75">
      <c r="AL796" s="1"/>
      <c r="AM796" s="1"/>
      <c r="AN796" s="1"/>
      <c r="AO796" s="1"/>
      <c r="AP796" s="1"/>
      <c r="AQ796" s="1"/>
      <c r="AR796" s="1"/>
    </row>
    <row r="797" spans="38:44" ht="12.75">
      <c r="AL797" s="1"/>
      <c r="AM797" s="1"/>
      <c r="AN797" s="1"/>
      <c r="AO797" s="1"/>
      <c r="AP797" s="1"/>
      <c r="AQ797" s="1"/>
      <c r="AR797" s="1"/>
    </row>
    <row r="798" spans="38:44" ht="12.75">
      <c r="AL798" s="1"/>
      <c r="AM798" s="1"/>
      <c r="AN798" s="1"/>
      <c r="AO798" s="1"/>
      <c r="AP798" s="1"/>
      <c r="AQ798" s="1"/>
      <c r="AR798" s="1"/>
    </row>
    <row r="799" spans="38:44" ht="12.75">
      <c r="AL799" s="1"/>
      <c r="AM799" s="1"/>
      <c r="AN799" s="1"/>
      <c r="AO799" s="1"/>
      <c r="AP799" s="1"/>
      <c r="AQ799" s="1"/>
      <c r="AR799" s="1"/>
    </row>
    <row r="800" spans="38:44" ht="12.75">
      <c r="AL800" s="1"/>
      <c r="AM800" s="1"/>
      <c r="AN800" s="1"/>
      <c r="AO800" s="1"/>
      <c r="AP800" s="1"/>
      <c r="AQ800" s="1"/>
      <c r="AR800" s="1"/>
    </row>
    <row r="801" spans="38:44" ht="12.75">
      <c r="AL801" s="1"/>
      <c r="AM801" s="1"/>
      <c r="AN801" s="1"/>
      <c r="AO801" s="1"/>
      <c r="AP801" s="1"/>
      <c r="AQ801" s="1"/>
      <c r="AR801" s="1"/>
    </row>
    <row r="802" spans="38:44" ht="12.75">
      <c r="AL802" s="1"/>
      <c r="AM802" s="1"/>
      <c r="AN802" s="1"/>
      <c r="AO802" s="1"/>
      <c r="AP802" s="1"/>
      <c r="AQ802" s="1"/>
      <c r="AR802" s="1"/>
    </row>
    <row r="803" spans="38:44" ht="12.75">
      <c r="AL803" s="1"/>
      <c r="AM803" s="1"/>
      <c r="AN803" s="1"/>
      <c r="AO803" s="1"/>
      <c r="AP803" s="1"/>
      <c r="AQ803" s="1"/>
      <c r="AR803" s="1"/>
    </row>
    <row r="804" spans="38:44" ht="12.75">
      <c r="AL804" s="1"/>
      <c r="AM804" s="1"/>
      <c r="AN804" s="1"/>
      <c r="AO804" s="1"/>
      <c r="AP804" s="1"/>
      <c r="AQ804" s="1"/>
      <c r="AR804" s="1"/>
    </row>
    <row r="805" spans="38:44" ht="12.75">
      <c r="AL805" s="1"/>
      <c r="AM805" s="1"/>
      <c r="AN805" s="1"/>
      <c r="AO805" s="1"/>
      <c r="AP805" s="1"/>
      <c r="AQ805" s="1"/>
      <c r="AR805" s="1"/>
    </row>
    <row r="806" spans="38:44" ht="12.75">
      <c r="AL806" s="1"/>
      <c r="AM806" s="1"/>
      <c r="AN806" s="1"/>
      <c r="AO806" s="1"/>
      <c r="AP806" s="1"/>
      <c r="AQ806" s="1"/>
      <c r="AR806" s="1"/>
    </row>
    <row r="807" spans="38:44" ht="12.75">
      <c r="AL807" s="1"/>
      <c r="AM807" s="1"/>
      <c r="AN807" s="1"/>
      <c r="AO807" s="1"/>
      <c r="AP807" s="1"/>
      <c r="AQ807" s="1"/>
      <c r="AR807" s="1"/>
    </row>
    <row r="808" spans="38:44" ht="12.75">
      <c r="AL808" s="1"/>
      <c r="AM808" s="1"/>
      <c r="AN808" s="1"/>
      <c r="AO808" s="1"/>
      <c r="AP808" s="1"/>
      <c r="AQ808" s="1"/>
      <c r="AR808" s="1"/>
    </row>
    <row r="809" spans="38:44" ht="12.75">
      <c r="AL809" s="1"/>
      <c r="AM809" s="1"/>
      <c r="AN809" s="1"/>
      <c r="AO809" s="1"/>
      <c r="AP809" s="1"/>
      <c r="AQ809" s="1"/>
      <c r="AR809" s="1"/>
    </row>
    <row r="810" spans="38:44" ht="12.75">
      <c r="AL810" s="1"/>
      <c r="AM810" s="1"/>
      <c r="AN810" s="1"/>
      <c r="AO810" s="1"/>
      <c r="AP810" s="1"/>
      <c r="AQ810" s="1"/>
      <c r="AR810" s="1"/>
    </row>
    <row r="811" spans="38:44" ht="12.75">
      <c r="AL811" s="1"/>
      <c r="AM811" s="1"/>
      <c r="AN811" s="1"/>
      <c r="AO811" s="1"/>
      <c r="AP811" s="1"/>
      <c r="AQ811" s="1"/>
      <c r="AR811" s="1"/>
    </row>
    <row r="812" spans="38:44" ht="12.75">
      <c r="AL812" s="1"/>
      <c r="AM812" s="1"/>
      <c r="AN812" s="1"/>
      <c r="AO812" s="1"/>
      <c r="AP812" s="1"/>
      <c r="AQ812" s="1"/>
      <c r="AR812" s="1"/>
    </row>
    <row r="813" spans="38:44" ht="12.75">
      <c r="AL813" s="1"/>
      <c r="AM813" s="1"/>
      <c r="AN813" s="1"/>
      <c r="AO813" s="1"/>
      <c r="AP813" s="1"/>
      <c r="AQ813" s="1"/>
      <c r="AR813" s="1"/>
    </row>
    <row r="814" spans="38:44" ht="12.75">
      <c r="AL814" s="1"/>
      <c r="AM814" s="1"/>
      <c r="AN814" s="1"/>
      <c r="AO814" s="1"/>
      <c r="AP814" s="1"/>
      <c r="AQ814" s="1"/>
      <c r="AR814" s="1"/>
    </row>
    <row r="815" spans="38:44" ht="12.75">
      <c r="AL815" s="1"/>
      <c r="AM815" s="1"/>
      <c r="AN815" s="1"/>
      <c r="AO815" s="1"/>
      <c r="AP815" s="1"/>
      <c r="AQ815" s="1"/>
      <c r="AR815" s="1"/>
    </row>
    <row r="816" spans="38:44" ht="12.75">
      <c r="AL816" s="1"/>
      <c r="AM816" s="1"/>
      <c r="AN816" s="1"/>
      <c r="AO816" s="1"/>
      <c r="AP816" s="1"/>
      <c r="AQ816" s="1"/>
      <c r="AR816" s="1"/>
    </row>
    <row r="817" spans="38:44" ht="12.75">
      <c r="AL817" s="1"/>
      <c r="AM817" s="1"/>
      <c r="AN817" s="1"/>
      <c r="AO817" s="1"/>
      <c r="AP817" s="1"/>
      <c r="AQ817" s="1"/>
      <c r="AR817" s="1"/>
    </row>
    <row r="818" spans="38:44" ht="12.75">
      <c r="AL818" s="1"/>
      <c r="AM818" s="1"/>
      <c r="AN818" s="1"/>
      <c r="AO818" s="1"/>
      <c r="AP818" s="1"/>
      <c r="AQ818" s="1"/>
      <c r="AR818" s="1"/>
    </row>
    <row r="819" spans="38:44" ht="12.75">
      <c r="AL819" s="1"/>
      <c r="AM819" s="1"/>
      <c r="AN819" s="1"/>
      <c r="AO819" s="1"/>
      <c r="AP819" s="1"/>
      <c r="AQ819" s="1"/>
      <c r="AR819" s="1"/>
    </row>
    <row r="820" spans="38:44" ht="12.75">
      <c r="AL820" s="1"/>
      <c r="AM820" s="1"/>
      <c r="AN820" s="1"/>
      <c r="AO820" s="1"/>
      <c r="AP820" s="1"/>
      <c r="AQ820" s="1"/>
      <c r="AR820" s="1"/>
    </row>
    <row r="821" spans="38:44" ht="12.75">
      <c r="AL821" s="1"/>
      <c r="AM821" s="1"/>
      <c r="AN821" s="1"/>
      <c r="AO821" s="1"/>
      <c r="AP821" s="1"/>
      <c r="AQ821" s="1"/>
      <c r="AR821" s="1"/>
    </row>
    <row r="822" spans="38:44" ht="12.75">
      <c r="AL822" s="1"/>
      <c r="AM822" s="1"/>
      <c r="AN822" s="1"/>
      <c r="AO822" s="1"/>
      <c r="AP822" s="1"/>
      <c r="AQ822" s="1"/>
      <c r="AR822" s="1"/>
    </row>
    <row r="823" spans="38:44" ht="12.75">
      <c r="AL823" s="1"/>
      <c r="AM823" s="1"/>
      <c r="AN823" s="1"/>
      <c r="AO823" s="1"/>
      <c r="AP823" s="1"/>
      <c r="AQ823" s="1"/>
      <c r="AR823" s="1"/>
    </row>
    <row r="824" spans="38:44" ht="12.75">
      <c r="AL824" s="1"/>
      <c r="AM824" s="1"/>
      <c r="AN824" s="1"/>
      <c r="AO824" s="1"/>
      <c r="AP824" s="1"/>
      <c r="AQ824" s="1"/>
      <c r="AR824" s="1"/>
    </row>
    <row r="825" spans="38:44" ht="12.75">
      <c r="AL825" s="1"/>
      <c r="AM825" s="1"/>
      <c r="AN825" s="1"/>
      <c r="AO825" s="1"/>
      <c r="AP825" s="1"/>
      <c r="AQ825" s="1"/>
      <c r="AR825" s="1"/>
    </row>
    <row r="826" spans="38:44" ht="12.75">
      <c r="AL826" s="1"/>
      <c r="AM826" s="1"/>
      <c r="AN826" s="1"/>
      <c r="AO826" s="1"/>
      <c r="AP826" s="1"/>
      <c r="AQ826" s="1"/>
      <c r="AR826" s="1"/>
    </row>
    <row r="827" spans="38:44" ht="12.75">
      <c r="AL827" s="1"/>
      <c r="AM827" s="1"/>
      <c r="AN827" s="1"/>
      <c r="AO827" s="1"/>
      <c r="AP827" s="1"/>
      <c r="AQ827" s="1"/>
      <c r="AR827" s="1"/>
    </row>
    <row r="828" spans="38:44" ht="12.75">
      <c r="AL828" s="1"/>
      <c r="AM828" s="1"/>
      <c r="AN828" s="1"/>
      <c r="AO828" s="1"/>
      <c r="AP828" s="1"/>
      <c r="AQ828" s="1"/>
      <c r="AR828" s="1"/>
    </row>
    <row r="829" spans="38:44" ht="12.75">
      <c r="AL829" s="1"/>
      <c r="AM829" s="1"/>
      <c r="AN829" s="1"/>
      <c r="AO829" s="1"/>
      <c r="AP829" s="1"/>
      <c r="AQ829" s="1"/>
      <c r="AR829" s="1"/>
    </row>
    <row r="830" spans="38:44" ht="12.75">
      <c r="AL830" s="1"/>
      <c r="AM830" s="1"/>
      <c r="AN830" s="1"/>
      <c r="AO830" s="1"/>
      <c r="AP830" s="1"/>
      <c r="AQ830" s="1"/>
      <c r="AR830" s="1"/>
    </row>
    <row r="831" spans="38:44" ht="12.75">
      <c r="AL831" s="1"/>
      <c r="AM831" s="1"/>
      <c r="AN831" s="1"/>
      <c r="AO831" s="1"/>
      <c r="AP831" s="1"/>
      <c r="AQ831" s="1"/>
      <c r="AR831" s="1"/>
    </row>
    <row r="832" spans="38:44" ht="12.75">
      <c r="AL832" s="1"/>
      <c r="AM832" s="1"/>
      <c r="AN832" s="1"/>
      <c r="AO832" s="1"/>
      <c r="AP832" s="1"/>
      <c r="AQ832" s="1"/>
      <c r="AR832" s="1"/>
    </row>
    <row r="833" spans="38:44" ht="12.75">
      <c r="AL833" s="1"/>
      <c r="AM833" s="1"/>
      <c r="AN833" s="1"/>
      <c r="AO833" s="1"/>
      <c r="AP833" s="1"/>
      <c r="AQ833" s="1"/>
      <c r="AR833" s="1"/>
    </row>
    <row r="834" spans="38:44" ht="12.75">
      <c r="AL834" s="1"/>
      <c r="AM834" s="1"/>
      <c r="AN834" s="1"/>
      <c r="AO834" s="1"/>
      <c r="AP834" s="1"/>
      <c r="AQ834" s="1"/>
      <c r="AR834" s="1"/>
    </row>
    <row r="835" spans="38:44" ht="12.75">
      <c r="AL835" s="1"/>
      <c r="AM835" s="1"/>
      <c r="AN835" s="1"/>
      <c r="AO835" s="1"/>
      <c r="AP835" s="1"/>
      <c r="AQ835" s="1"/>
      <c r="AR835" s="1"/>
    </row>
    <row r="836" spans="38:44" ht="12.75">
      <c r="AL836" s="1"/>
      <c r="AM836" s="1"/>
      <c r="AN836" s="1"/>
      <c r="AO836" s="1"/>
      <c r="AP836" s="1"/>
      <c r="AQ836" s="1"/>
      <c r="AR836" s="1"/>
    </row>
    <row r="837" spans="38:44" ht="12.75">
      <c r="AL837" s="1"/>
      <c r="AM837" s="1"/>
      <c r="AN837" s="1"/>
      <c r="AO837" s="1"/>
      <c r="AP837" s="1"/>
      <c r="AQ837" s="1"/>
      <c r="AR837" s="1"/>
    </row>
    <row r="838" spans="38:44" ht="12.75">
      <c r="AL838" s="1"/>
      <c r="AM838" s="1"/>
      <c r="AN838" s="1"/>
      <c r="AO838" s="1"/>
      <c r="AP838" s="1"/>
      <c r="AQ838" s="1"/>
      <c r="AR838" s="1"/>
    </row>
    <row r="839" spans="38:44" ht="12.75">
      <c r="AL839" s="1"/>
      <c r="AM839" s="1"/>
      <c r="AN839" s="1"/>
      <c r="AO839" s="1"/>
      <c r="AP839" s="1"/>
      <c r="AQ839" s="1"/>
      <c r="AR839" s="1"/>
    </row>
    <row r="840" spans="38:44" ht="12.75">
      <c r="AL840" s="1"/>
      <c r="AM840" s="1"/>
      <c r="AN840" s="1"/>
      <c r="AO840" s="1"/>
      <c r="AP840" s="1"/>
      <c r="AQ840" s="1"/>
      <c r="AR840" s="1"/>
    </row>
    <row r="841" spans="38:44" ht="12.75">
      <c r="AL841" s="1"/>
      <c r="AM841" s="1"/>
      <c r="AN841" s="1"/>
      <c r="AO841" s="1"/>
      <c r="AP841" s="1"/>
      <c r="AQ841" s="1"/>
      <c r="AR841" s="1"/>
    </row>
    <row r="842" spans="38:44" ht="12.75">
      <c r="AL842" s="1"/>
      <c r="AM842" s="1"/>
      <c r="AN842" s="1"/>
      <c r="AO842" s="1"/>
      <c r="AP842" s="1"/>
      <c r="AQ842" s="1"/>
      <c r="AR842" s="1"/>
    </row>
    <row r="843" spans="38:44" ht="12.75">
      <c r="AL843" s="1"/>
      <c r="AM843" s="1"/>
      <c r="AN843" s="1"/>
      <c r="AO843" s="1"/>
      <c r="AP843" s="1"/>
      <c r="AQ843" s="1"/>
      <c r="AR843" s="1"/>
    </row>
    <row r="844" spans="38:44" ht="12.75">
      <c r="AL844" s="1"/>
      <c r="AM844" s="1"/>
      <c r="AN844" s="1"/>
      <c r="AO844" s="1"/>
      <c r="AP844" s="1"/>
      <c r="AQ844" s="1"/>
      <c r="AR844" s="1"/>
    </row>
    <row r="845" spans="38:44" ht="12.75">
      <c r="AL845" s="1"/>
      <c r="AM845" s="1"/>
      <c r="AN845" s="1"/>
      <c r="AO845" s="1"/>
      <c r="AP845" s="1"/>
      <c r="AQ845" s="1"/>
      <c r="AR845" s="1"/>
    </row>
    <row r="846" spans="38:44" ht="12.75">
      <c r="AL846" s="1"/>
      <c r="AM846" s="1"/>
      <c r="AN846" s="1"/>
      <c r="AO846" s="1"/>
      <c r="AP846" s="1"/>
      <c r="AQ846" s="1"/>
      <c r="AR846" s="1"/>
    </row>
    <row r="847" spans="38:44" ht="12.75">
      <c r="AL847" s="1"/>
      <c r="AM847" s="1"/>
      <c r="AN847" s="1"/>
      <c r="AO847" s="1"/>
      <c r="AP847" s="1"/>
      <c r="AQ847" s="1"/>
      <c r="AR847" s="1"/>
    </row>
    <row r="848" spans="38:44" ht="12.75">
      <c r="AL848" s="1"/>
      <c r="AM848" s="1"/>
      <c r="AN848" s="1"/>
      <c r="AO848" s="1"/>
      <c r="AP848" s="1"/>
      <c r="AQ848" s="1"/>
      <c r="AR848" s="1"/>
    </row>
    <row r="849" spans="38:44" ht="12.75">
      <c r="AL849" s="1"/>
      <c r="AM849" s="1"/>
      <c r="AN849" s="1"/>
      <c r="AO849" s="1"/>
      <c r="AP849" s="1"/>
      <c r="AQ849" s="1"/>
      <c r="AR849" s="1"/>
    </row>
    <row r="850" spans="38:44" ht="12.75">
      <c r="AL850" s="1"/>
      <c r="AM850" s="1"/>
      <c r="AN850" s="1"/>
      <c r="AO850" s="1"/>
      <c r="AP850" s="1"/>
      <c r="AQ850" s="1"/>
      <c r="AR850" s="1"/>
    </row>
    <row r="851" spans="38:44" ht="12.75">
      <c r="AL851" s="1"/>
      <c r="AM851" s="1"/>
      <c r="AN851" s="1"/>
      <c r="AO851" s="1"/>
      <c r="AP851" s="1"/>
      <c r="AQ851" s="1"/>
      <c r="AR851" s="1"/>
    </row>
    <row r="852" spans="38:44" ht="12.75">
      <c r="AL852" s="1"/>
      <c r="AM852" s="1"/>
      <c r="AN852" s="1"/>
      <c r="AO852" s="1"/>
      <c r="AP852" s="1"/>
      <c r="AQ852" s="1"/>
      <c r="AR852" s="1"/>
    </row>
    <row r="853" spans="38:44" ht="12.75">
      <c r="AL853" s="1"/>
      <c r="AM853" s="1"/>
      <c r="AN853" s="1"/>
      <c r="AO853" s="1"/>
      <c r="AP853" s="1"/>
      <c r="AQ853" s="1"/>
      <c r="AR853" s="1"/>
    </row>
    <row r="854" spans="38:44" ht="12.75">
      <c r="AL854" s="1"/>
      <c r="AM854" s="1"/>
      <c r="AN854" s="1"/>
      <c r="AO854" s="1"/>
      <c r="AP854" s="1"/>
      <c r="AQ854" s="1"/>
      <c r="AR854" s="1"/>
    </row>
    <row r="855" spans="38:44" ht="12.75">
      <c r="AL855" s="1"/>
      <c r="AM855" s="1"/>
      <c r="AN855" s="1"/>
      <c r="AO855" s="1"/>
      <c r="AP855" s="1"/>
      <c r="AQ855" s="1"/>
      <c r="AR855" s="1"/>
    </row>
    <row r="856" spans="38:44" ht="12.75">
      <c r="AL856" s="1"/>
      <c r="AM856" s="1"/>
      <c r="AN856" s="1"/>
      <c r="AO856" s="1"/>
      <c r="AP856" s="1"/>
      <c r="AQ856" s="1"/>
      <c r="AR856" s="1"/>
    </row>
    <row r="857" spans="38:44" ht="12.75">
      <c r="AL857" s="1"/>
      <c r="AM857" s="1"/>
      <c r="AN857" s="1"/>
      <c r="AO857" s="1"/>
      <c r="AP857" s="1"/>
      <c r="AQ857" s="1"/>
      <c r="AR857" s="1"/>
    </row>
    <row r="858" spans="38:44" ht="12.75">
      <c r="AL858" s="1"/>
      <c r="AM858" s="1"/>
      <c r="AN858" s="1"/>
      <c r="AO858" s="1"/>
      <c r="AP858" s="1"/>
      <c r="AQ858" s="1"/>
      <c r="AR858" s="1"/>
    </row>
    <row r="859" spans="38:44" ht="12.75">
      <c r="AL859" s="1"/>
      <c r="AM859" s="1"/>
      <c r="AN859" s="1"/>
      <c r="AO859" s="1"/>
      <c r="AP859" s="1"/>
      <c r="AQ859" s="1"/>
      <c r="AR859" s="1"/>
    </row>
    <row r="860" spans="38:44" ht="12.75">
      <c r="AL860" s="1"/>
      <c r="AM860" s="1"/>
      <c r="AN860" s="1"/>
      <c r="AO860" s="1"/>
      <c r="AP860" s="1"/>
      <c r="AQ860" s="1"/>
      <c r="AR860" s="1"/>
    </row>
    <row r="861" spans="38:44" ht="12.75">
      <c r="AL861" s="1"/>
      <c r="AM861" s="1"/>
      <c r="AN861" s="1"/>
      <c r="AO861" s="1"/>
      <c r="AP861" s="1"/>
      <c r="AQ861" s="1"/>
      <c r="AR861" s="1"/>
    </row>
    <row r="862" spans="38:44" ht="12.75">
      <c r="AL862" s="1"/>
      <c r="AM862" s="1"/>
      <c r="AN862" s="1"/>
      <c r="AO862" s="1"/>
      <c r="AP862" s="1"/>
      <c r="AQ862" s="1"/>
      <c r="AR862" s="1"/>
    </row>
    <row r="863" spans="38:44" ht="12.75">
      <c r="AL863" s="1"/>
      <c r="AM863" s="1"/>
      <c r="AN863" s="1"/>
      <c r="AO863" s="1"/>
      <c r="AP863" s="1"/>
      <c r="AQ863" s="1"/>
      <c r="AR863" s="1"/>
    </row>
    <row r="864" spans="38:44" ht="12.75">
      <c r="AL864" s="1"/>
      <c r="AM864" s="1"/>
      <c r="AN864" s="1"/>
      <c r="AO864" s="1"/>
      <c r="AP864" s="1"/>
      <c r="AQ864" s="1"/>
      <c r="AR864" s="1"/>
    </row>
    <row r="865" spans="38:44" ht="12.75">
      <c r="AL865" s="1"/>
      <c r="AM865" s="1"/>
      <c r="AN865" s="1"/>
      <c r="AO865" s="1"/>
      <c r="AP865" s="1"/>
      <c r="AQ865" s="1"/>
      <c r="AR865" s="1"/>
    </row>
    <row r="866" spans="38:44" ht="12.75">
      <c r="AL866" s="1"/>
      <c r="AM866" s="1"/>
      <c r="AN866" s="1"/>
      <c r="AO866" s="1"/>
      <c r="AP866" s="1"/>
      <c r="AQ866" s="1"/>
      <c r="AR866" s="1"/>
    </row>
    <row r="867" spans="38:44" ht="12.75">
      <c r="AL867" s="1"/>
      <c r="AM867" s="1"/>
      <c r="AN867" s="1"/>
      <c r="AO867" s="1"/>
      <c r="AP867" s="1"/>
      <c r="AQ867" s="1"/>
      <c r="AR867" s="1"/>
    </row>
    <row r="868" spans="38:44" ht="12.75">
      <c r="AL868" s="1"/>
      <c r="AM868" s="1"/>
      <c r="AN868" s="1"/>
      <c r="AO868" s="1"/>
      <c r="AP868" s="1"/>
      <c r="AQ868" s="1"/>
      <c r="AR868" s="1"/>
    </row>
    <row r="869" spans="38:44" ht="12.75">
      <c r="AL869" s="1"/>
      <c r="AM869" s="1"/>
      <c r="AN869" s="1"/>
      <c r="AO869" s="1"/>
      <c r="AP869" s="1"/>
      <c r="AQ869" s="1"/>
      <c r="AR869" s="1"/>
    </row>
    <row r="870" spans="38:44" ht="12.75">
      <c r="AL870" s="1"/>
      <c r="AM870" s="1"/>
      <c r="AN870" s="1"/>
      <c r="AO870" s="1"/>
      <c r="AP870" s="1"/>
      <c r="AQ870" s="1"/>
      <c r="AR870" s="1"/>
    </row>
    <row r="871" spans="38:44" ht="12.75">
      <c r="AL871" s="1"/>
      <c r="AM871" s="1"/>
      <c r="AN871" s="1"/>
      <c r="AO871" s="1"/>
      <c r="AP871" s="1"/>
      <c r="AQ871" s="1"/>
      <c r="AR871" s="1"/>
    </row>
    <row r="872" spans="38:44" ht="12.75">
      <c r="AL872" s="1"/>
      <c r="AM872" s="1"/>
      <c r="AN872" s="1"/>
      <c r="AO872" s="1"/>
      <c r="AP872" s="1"/>
      <c r="AQ872" s="1"/>
      <c r="AR872" s="1"/>
    </row>
    <row r="873" spans="38:44" ht="12.75">
      <c r="AL873" s="1"/>
      <c r="AM873" s="1"/>
      <c r="AN873" s="1"/>
      <c r="AO873" s="1"/>
      <c r="AP873" s="1"/>
      <c r="AQ873" s="1"/>
      <c r="AR873" s="1"/>
    </row>
    <row r="874" spans="38:44" ht="12.75">
      <c r="AL874" s="1"/>
      <c r="AM874" s="1"/>
      <c r="AN874" s="1"/>
      <c r="AO874" s="1"/>
      <c r="AP874" s="1"/>
      <c r="AQ874" s="1"/>
      <c r="AR874" s="1"/>
    </row>
    <row r="875" spans="38:44" ht="12.75">
      <c r="AL875" s="1"/>
      <c r="AM875" s="1"/>
      <c r="AN875" s="1"/>
      <c r="AO875" s="1"/>
      <c r="AP875" s="1"/>
      <c r="AQ875" s="1"/>
      <c r="AR875" s="1"/>
    </row>
    <row r="876" spans="38:44" ht="12.75">
      <c r="AL876" s="1"/>
      <c r="AM876" s="1"/>
      <c r="AN876" s="1"/>
      <c r="AO876" s="1"/>
      <c r="AP876" s="1"/>
      <c r="AQ876" s="1"/>
      <c r="AR876" s="1"/>
    </row>
    <row r="877" spans="38:44" ht="12.75">
      <c r="AL877" s="1"/>
      <c r="AM877" s="1"/>
      <c r="AN877" s="1"/>
      <c r="AO877" s="1"/>
      <c r="AP877" s="1"/>
      <c r="AQ877" s="1"/>
      <c r="AR877" s="1"/>
    </row>
    <row r="878" spans="38:44" ht="12.75">
      <c r="AL878" s="1"/>
      <c r="AM878" s="1"/>
      <c r="AN878" s="1"/>
      <c r="AO878" s="1"/>
      <c r="AP878" s="1"/>
      <c r="AQ878" s="1"/>
      <c r="AR878" s="1"/>
    </row>
    <row r="879" spans="38:44" ht="12.75">
      <c r="AL879" s="1"/>
      <c r="AM879" s="1"/>
      <c r="AN879" s="1"/>
      <c r="AO879" s="1"/>
      <c r="AP879" s="1"/>
      <c r="AQ879" s="1"/>
      <c r="AR879" s="1"/>
    </row>
    <row r="880" spans="38:44" ht="12.75">
      <c r="AL880" s="1"/>
      <c r="AM880" s="1"/>
      <c r="AN880" s="1"/>
      <c r="AO880" s="1"/>
      <c r="AP880" s="1"/>
      <c r="AQ880" s="1"/>
      <c r="AR880" s="1"/>
    </row>
    <row r="881" spans="38:44" ht="12.75">
      <c r="AL881" s="1"/>
      <c r="AM881" s="1"/>
      <c r="AN881" s="1"/>
      <c r="AO881" s="1"/>
      <c r="AP881" s="1"/>
      <c r="AQ881" s="1"/>
      <c r="AR881" s="1"/>
    </row>
    <row r="882" spans="38:44" ht="12.75">
      <c r="AL882" s="1"/>
      <c r="AM882" s="1"/>
      <c r="AN882" s="1"/>
      <c r="AO882" s="1"/>
      <c r="AP882" s="1"/>
      <c r="AQ882" s="1"/>
      <c r="AR882" s="1"/>
    </row>
    <row r="883" spans="38:44" ht="12.75">
      <c r="AL883" s="1"/>
      <c r="AM883" s="1"/>
      <c r="AN883" s="1"/>
      <c r="AO883" s="1"/>
      <c r="AP883" s="1"/>
      <c r="AQ883" s="1"/>
      <c r="AR883" s="1"/>
    </row>
    <row r="884" spans="38:44" ht="12.75">
      <c r="AL884" s="1"/>
      <c r="AM884" s="1"/>
      <c r="AN884" s="1"/>
      <c r="AO884" s="1"/>
      <c r="AP884" s="1"/>
      <c r="AQ884" s="1"/>
      <c r="AR884" s="1"/>
    </row>
    <row r="885" spans="38:44" ht="12.75">
      <c r="AL885" s="1"/>
      <c r="AM885" s="1"/>
      <c r="AN885" s="1"/>
      <c r="AO885" s="1"/>
      <c r="AP885" s="1"/>
      <c r="AQ885" s="1"/>
      <c r="AR885" s="1"/>
    </row>
    <row r="886" spans="38:44" ht="12.75">
      <c r="AL886" s="1"/>
      <c r="AM886" s="1"/>
      <c r="AN886" s="1"/>
      <c r="AO886" s="1"/>
      <c r="AP886" s="1"/>
      <c r="AQ886" s="1"/>
      <c r="AR886" s="1"/>
    </row>
    <row r="887" spans="38:44" ht="12.75">
      <c r="AL887" s="1"/>
      <c r="AM887" s="1"/>
      <c r="AN887" s="1"/>
      <c r="AO887" s="1"/>
      <c r="AP887" s="1"/>
      <c r="AQ887" s="1"/>
      <c r="AR887" s="1"/>
    </row>
    <row r="888" spans="38:44" ht="12.75">
      <c r="AL888" s="1"/>
      <c r="AM888" s="1"/>
      <c r="AN888" s="1"/>
      <c r="AO888" s="1"/>
      <c r="AP888" s="1"/>
      <c r="AQ888" s="1"/>
      <c r="AR888" s="1"/>
    </row>
    <row r="889" spans="38:44" ht="12.75">
      <c r="AL889" s="1"/>
      <c r="AM889" s="1"/>
      <c r="AN889" s="1"/>
      <c r="AO889" s="1"/>
      <c r="AP889" s="1"/>
      <c r="AQ889" s="1"/>
      <c r="AR889" s="1"/>
    </row>
    <row r="890" spans="38:44" ht="12.75">
      <c r="AL890" s="1"/>
      <c r="AM890" s="1"/>
      <c r="AN890" s="1"/>
      <c r="AO890" s="1"/>
      <c r="AP890" s="1"/>
      <c r="AQ890" s="1"/>
      <c r="AR890" s="1"/>
    </row>
    <row r="891" spans="38:44" ht="12.75">
      <c r="AL891" s="1"/>
      <c r="AM891" s="1"/>
      <c r="AN891" s="1"/>
      <c r="AO891" s="1"/>
      <c r="AP891" s="1"/>
      <c r="AQ891" s="1"/>
      <c r="AR891" s="1"/>
    </row>
    <row r="892" spans="38:44" ht="12.75">
      <c r="AL892" s="1"/>
      <c r="AM892" s="1"/>
      <c r="AN892" s="1"/>
      <c r="AO892" s="1"/>
      <c r="AP892" s="1"/>
      <c r="AQ892" s="1"/>
      <c r="AR892" s="1"/>
    </row>
    <row r="893" spans="38:44" ht="12.75">
      <c r="AL893" s="1"/>
      <c r="AM893" s="1"/>
      <c r="AN893" s="1"/>
      <c r="AO893" s="1"/>
      <c r="AP893" s="1"/>
      <c r="AQ893" s="1"/>
      <c r="AR893" s="1"/>
    </row>
    <row r="894" spans="38:44" ht="12.75">
      <c r="AL894" s="1"/>
      <c r="AM894" s="1"/>
      <c r="AN894" s="1"/>
      <c r="AO894" s="1"/>
      <c r="AP894" s="1"/>
      <c r="AQ894" s="1"/>
      <c r="AR894" s="1"/>
    </row>
    <row r="895" spans="38:44" ht="12.75">
      <c r="AL895" s="1"/>
      <c r="AM895" s="1"/>
      <c r="AN895" s="1"/>
      <c r="AO895" s="1"/>
      <c r="AP895" s="1"/>
      <c r="AQ895" s="1"/>
      <c r="AR895" s="1"/>
    </row>
    <row r="896" spans="38:44" ht="12.75">
      <c r="AL896" s="1"/>
      <c r="AM896" s="1"/>
      <c r="AN896" s="1"/>
      <c r="AO896" s="1"/>
      <c r="AP896" s="1"/>
      <c r="AQ896" s="1"/>
      <c r="AR896" s="1"/>
    </row>
    <row r="897" spans="38:44" ht="12.75">
      <c r="AL897" s="1"/>
      <c r="AM897" s="1"/>
      <c r="AN897" s="1"/>
      <c r="AO897" s="1"/>
      <c r="AP897" s="1"/>
      <c r="AQ897" s="1"/>
      <c r="AR897" s="1"/>
    </row>
    <row r="898" spans="38:44" ht="12.75">
      <c r="AL898" s="1"/>
      <c r="AM898" s="1"/>
      <c r="AN898" s="1"/>
      <c r="AO898" s="1"/>
      <c r="AP898" s="1"/>
      <c r="AQ898" s="1"/>
      <c r="AR898" s="1"/>
    </row>
    <row r="899" spans="38:44" ht="12.75">
      <c r="AL899" s="1"/>
      <c r="AM899" s="1"/>
      <c r="AN899" s="1"/>
      <c r="AO899" s="1"/>
      <c r="AP899" s="1"/>
      <c r="AQ899" s="1"/>
      <c r="AR899" s="1"/>
    </row>
    <row r="900" spans="38:44" ht="12.75">
      <c r="AL900" s="1"/>
      <c r="AM900" s="1"/>
      <c r="AN900" s="1"/>
      <c r="AO900" s="1"/>
      <c r="AP900" s="1"/>
      <c r="AQ900" s="1"/>
      <c r="AR900" s="1"/>
    </row>
    <row r="901" spans="38:44" ht="12.75">
      <c r="AL901" s="1"/>
      <c r="AM901" s="1"/>
      <c r="AN901" s="1"/>
      <c r="AO901" s="1"/>
      <c r="AP901" s="1"/>
      <c r="AQ901" s="1"/>
      <c r="AR901" s="1"/>
    </row>
    <row r="902" spans="38:44" ht="12.75">
      <c r="AL902" s="1"/>
      <c r="AM902" s="1"/>
      <c r="AN902" s="1"/>
      <c r="AO902" s="1"/>
      <c r="AP902" s="1"/>
      <c r="AQ902" s="1"/>
      <c r="AR902" s="1"/>
    </row>
    <row r="903" spans="38:44" ht="12.75">
      <c r="AL903" s="1"/>
      <c r="AM903" s="1"/>
      <c r="AN903" s="1"/>
      <c r="AO903" s="1"/>
      <c r="AP903" s="1"/>
      <c r="AQ903" s="1"/>
      <c r="AR903" s="1"/>
    </row>
    <row r="904" spans="38:44" ht="12.75">
      <c r="AL904" s="1"/>
      <c r="AM904" s="1"/>
      <c r="AN904" s="1"/>
      <c r="AO904" s="1"/>
      <c r="AP904" s="1"/>
      <c r="AQ904" s="1"/>
      <c r="AR904" s="1"/>
    </row>
    <row r="905" spans="38:44" ht="12.75">
      <c r="AL905" s="1"/>
      <c r="AM905" s="1"/>
      <c r="AN905" s="1"/>
      <c r="AO905" s="1"/>
      <c r="AP905" s="1"/>
      <c r="AQ905" s="1"/>
      <c r="AR905" s="1"/>
    </row>
    <row r="906" spans="38:44" ht="12.75">
      <c r="AL906" s="1"/>
      <c r="AM906" s="1"/>
      <c r="AN906" s="1"/>
      <c r="AO906" s="1"/>
      <c r="AP906" s="1"/>
      <c r="AQ906" s="1"/>
      <c r="AR906" s="1"/>
    </row>
    <row r="907" spans="38:44" ht="12.75">
      <c r="AL907" s="1"/>
      <c r="AM907" s="1"/>
      <c r="AN907" s="1"/>
      <c r="AO907" s="1"/>
      <c r="AP907" s="1"/>
      <c r="AQ907" s="1"/>
      <c r="AR907" s="1"/>
    </row>
    <row r="908" spans="38:44" ht="12.75">
      <c r="AL908" s="1"/>
      <c r="AM908" s="1"/>
      <c r="AN908" s="1"/>
      <c r="AO908" s="1"/>
      <c r="AP908" s="1"/>
      <c r="AQ908" s="1"/>
      <c r="AR908" s="1"/>
    </row>
    <row r="909" spans="38:44" ht="12.75">
      <c r="AL909" s="1"/>
      <c r="AM909" s="1"/>
      <c r="AN909" s="1"/>
      <c r="AO909" s="1"/>
      <c r="AP909" s="1"/>
      <c r="AQ909" s="1"/>
      <c r="AR909" s="1"/>
    </row>
    <row r="910" spans="38:44" ht="12.75">
      <c r="AL910" s="1"/>
      <c r="AM910" s="1"/>
      <c r="AN910" s="1"/>
      <c r="AO910" s="1"/>
      <c r="AP910" s="1"/>
      <c r="AQ910" s="1"/>
      <c r="AR910" s="1"/>
    </row>
    <row r="911" spans="38:44" ht="12.75">
      <c r="AL911" s="1"/>
      <c r="AM911" s="1"/>
      <c r="AN911" s="1"/>
      <c r="AO911" s="1"/>
      <c r="AP911" s="1"/>
      <c r="AQ911" s="1"/>
      <c r="AR911" s="1"/>
    </row>
    <row r="912" spans="38:44" ht="12.75">
      <c r="AL912" s="1"/>
      <c r="AM912" s="1"/>
      <c r="AN912" s="1"/>
      <c r="AO912" s="1"/>
      <c r="AP912" s="1"/>
      <c r="AQ912" s="1"/>
      <c r="AR912" s="1"/>
    </row>
    <row r="913" spans="38:44" ht="12.75">
      <c r="AL913" s="1"/>
      <c r="AM913" s="1"/>
      <c r="AN913" s="1"/>
      <c r="AO913" s="1"/>
      <c r="AP913" s="1"/>
      <c r="AQ913" s="1"/>
      <c r="AR913" s="1"/>
    </row>
    <row r="914" spans="38:44" ht="12.75">
      <c r="AL914" s="1"/>
      <c r="AM914" s="1"/>
      <c r="AN914" s="1"/>
      <c r="AO914" s="1"/>
      <c r="AP914" s="1"/>
      <c r="AQ914" s="1"/>
      <c r="AR914" s="1"/>
    </row>
    <row r="915" spans="38:44" ht="12.75">
      <c r="AL915" s="1"/>
      <c r="AM915" s="1"/>
      <c r="AN915" s="1"/>
      <c r="AO915" s="1"/>
      <c r="AP915" s="1"/>
      <c r="AQ915" s="1"/>
      <c r="AR915" s="1"/>
    </row>
    <row r="916" spans="38:44" ht="12.75">
      <c r="AL916" s="1"/>
      <c r="AM916" s="1"/>
      <c r="AN916" s="1"/>
      <c r="AO916" s="1"/>
      <c r="AP916" s="1"/>
      <c r="AQ916" s="1"/>
      <c r="AR916" s="1"/>
    </row>
    <row r="917" spans="38:44" ht="12.75">
      <c r="AL917" s="1"/>
      <c r="AM917" s="1"/>
      <c r="AN917" s="1"/>
      <c r="AO917" s="1"/>
      <c r="AP917" s="1"/>
      <c r="AQ917" s="1"/>
      <c r="AR917" s="1"/>
    </row>
    <row r="918" spans="38:44" ht="12.75">
      <c r="AL918" s="1"/>
      <c r="AM918" s="1"/>
      <c r="AN918" s="1"/>
      <c r="AO918" s="1"/>
      <c r="AP918" s="1"/>
      <c r="AQ918" s="1"/>
      <c r="AR918" s="1"/>
    </row>
    <row r="919" spans="38:44" ht="12.75">
      <c r="AL919" s="1"/>
      <c r="AM919" s="1"/>
      <c r="AN919" s="1"/>
      <c r="AO919" s="1"/>
      <c r="AP919" s="1"/>
      <c r="AQ919" s="1"/>
      <c r="AR919" s="1"/>
    </row>
    <row r="920" spans="38:44" ht="12.75">
      <c r="AL920" s="1"/>
      <c r="AM920" s="1"/>
      <c r="AN920" s="1"/>
      <c r="AO920" s="1"/>
      <c r="AP920" s="1"/>
      <c r="AQ920" s="1"/>
      <c r="AR920" s="1"/>
    </row>
    <row r="921" spans="38:44" ht="12.75">
      <c r="AL921" s="1"/>
      <c r="AM921" s="1"/>
      <c r="AN921" s="1"/>
      <c r="AO921" s="1"/>
      <c r="AP921" s="1"/>
      <c r="AQ921" s="1"/>
      <c r="AR921" s="1"/>
    </row>
    <row r="922" spans="38:44" ht="12.75">
      <c r="AL922" s="1"/>
      <c r="AM922" s="1"/>
      <c r="AN922" s="1"/>
      <c r="AO922" s="1"/>
      <c r="AP922" s="1"/>
      <c r="AQ922" s="1"/>
      <c r="AR922" s="1"/>
    </row>
    <row r="923" spans="38:44" ht="12.75">
      <c r="AL923" s="1"/>
      <c r="AM923" s="1"/>
      <c r="AN923" s="1"/>
      <c r="AO923" s="1"/>
      <c r="AP923" s="1"/>
      <c r="AQ923" s="1"/>
      <c r="AR923" s="1"/>
    </row>
    <row r="924" spans="38:44" ht="12.75">
      <c r="AL924" s="1"/>
      <c r="AM924" s="1"/>
      <c r="AN924" s="1"/>
      <c r="AO924" s="1"/>
      <c r="AP924" s="1"/>
      <c r="AQ924" s="1"/>
      <c r="AR924" s="1"/>
    </row>
    <row r="925" spans="38:44" ht="12.75">
      <c r="AL925" s="1"/>
      <c r="AM925" s="1"/>
      <c r="AN925" s="1"/>
      <c r="AO925" s="1"/>
      <c r="AP925" s="1"/>
      <c r="AQ925" s="1"/>
      <c r="AR925" s="1"/>
    </row>
    <row r="926" spans="38:44" ht="12.75">
      <c r="AL926" s="1"/>
      <c r="AM926" s="1"/>
      <c r="AN926" s="1"/>
      <c r="AO926" s="1"/>
      <c r="AP926" s="1"/>
      <c r="AQ926" s="1"/>
      <c r="AR926" s="1"/>
    </row>
    <row r="927" spans="38:44" ht="12.75">
      <c r="AL927" s="1"/>
      <c r="AM927" s="1"/>
      <c r="AN927" s="1"/>
      <c r="AO927" s="1"/>
      <c r="AP927" s="1"/>
      <c r="AQ927" s="1"/>
      <c r="AR927" s="1"/>
    </row>
    <row r="928" spans="38:44" ht="12.75">
      <c r="AL928" s="1"/>
      <c r="AM928" s="1"/>
      <c r="AN928" s="1"/>
      <c r="AO928" s="1"/>
      <c r="AP928" s="1"/>
      <c r="AQ928" s="1"/>
      <c r="AR928" s="1"/>
    </row>
    <row r="929" spans="38:44" ht="12.75">
      <c r="AL929" s="1"/>
      <c r="AM929" s="1"/>
      <c r="AN929" s="1"/>
      <c r="AO929" s="1"/>
      <c r="AP929" s="1"/>
      <c r="AQ929" s="1"/>
      <c r="AR929" s="1"/>
    </row>
    <row r="930" spans="38:44" ht="12.75">
      <c r="AL930" s="1"/>
      <c r="AM930" s="1"/>
      <c r="AN930" s="1"/>
      <c r="AO930" s="1"/>
      <c r="AP930" s="1"/>
      <c r="AQ930" s="1"/>
      <c r="AR930" s="1"/>
    </row>
    <row r="931" spans="38:44" ht="12.75">
      <c r="AL931" s="1"/>
      <c r="AM931" s="1"/>
      <c r="AN931" s="1"/>
      <c r="AO931" s="1"/>
      <c r="AP931" s="1"/>
      <c r="AQ931" s="1"/>
      <c r="AR931" s="1"/>
    </row>
    <row r="932" spans="38:44" ht="12.75">
      <c r="AL932" s="1"/>
      <c r="AM932" s="1"/>
      <c r="AN932" s="1"/>
      <c r="AO932" s="1"/>
      <c r="AP932" s="1"/>
      <c r="AQ932" s="1"/>
      <c r="AR932" s="1"/>
    </row>
    <row r="933" spans="38:44" ht="12.75">
      <c r="AL933" s="1"/>
      <c r="AM933" s="1"/>
      <c r="AN933" s="1"/>
      <c r="AO933" s="1"/>
      <c r="AP933" s="1"/>
      <c r="AQ933" s="1"/>
      <c r="AR933" s="1"/>
    </row>
    <row r="934" spans="38:44" ht="12.75">
      <c r="AL934" s="1"/>
      <c r="AM934" s="1"/>
      <c r="AN934" s="1"/>
      <c r="AO934" s="1"/>
      <c r="AP934" s="1"/>
      <c r="AQ934" s="1"/>
      <c r="AR934" s="1"/>
    </row>
    <row r="935" spans="38:44" ht="12.75">
      <c r="AL935" s="1"/>
      <c r="AM935" s="1"/>
      <c r="AN935" s="1"/>
      <c r="AO935" s="1"/>
      <c r="AP935" s="1"/>
      <c r="AQ935" s="1"/>
      <c r="AR935" s="1"/>
    </row>
    <row r="936" spans="38:44" ht="12.75">
      <c r="AL936" s="1"/>
      <c r="AM936" s="1"/>
      <c r="AN936" s="1"/>
      <c r="AO936" s="1"/>
      <c r="AP936" s="1"/>
      <c r="AQ936" s="1"/>
      <c r="AR936" s="1"/>
    </row>
    <row r="937" spans="38:44" ht="12.75">
      <c r="AL937" s="1"/>
      <c r="AM937" s="1"/>
      <c r="AN937" s="1"/>
      <c r="AO937" s="1"/>
      <c r="AP937" s="1"/>
      <c r="AQ937" s="1"/>
      <c r="AR937" s="1"/>
    </row>
    <row r="938" spans="38:44" ht="12.75">
      <c r="AL938" s="1"/>
      <c r="AM938" s="1"/>
      <c r="AN938" s="1"/>
      <c r="AO938" s="1"/>
      <c r="AP938" s="1"/>
      <c r="AQ938" s="1"/>
      <c r="AR938" s="1"/>
    </row>
    <row r="939" spans="38:44" ht="12.75">
      <c r="AL939" s="1"/>
      <c r="AM939" s="1"/>
      <c r="AN939" s="1"/>
      <c r="AO939" s="1"/>
      <c r="AP939" s="1"/>
      <c r="AQ939" s="1"/>
      <c r="AR939" s="1"/>
    </row>
    <row r="940" spans="38:44" ht="12.75">
      <c r="AL940" s="1"/>
      <c r="AM940" s="1"/>
      <c r="AN940" s="1"/>
      <c r="AO940" s="1"/>
      <c r="AP940" s="1"/>
      <c r="AQ940" s="1"/>
      <c r="AR940" s="1"/>
    </row>
    <row r="941" spans="38:44" ht="12.75">
      <c r="AL941" s="1"/>
      <c r="AM941" s="1"/>
      <c r="AN941" s="1"/>
      <c r="AO941" s="1"/>
      <c r="AP941" s="1"/>
      <c r="AQ941" s="1"/>
      <c r="AR941" s="1"/>
    </row>
    <row r="942" spans="38:44" ht="12.75">
      <c r="AL942" s="1"/>
      <c r="AM942" s="1"/>
      <c r="AN942" s="1"/>
      <c r="AO942" s="1"/>
      <c r="AP942" s="1"/>
      <c r="AQ942" s="1"/>
      <c r="AR942" s="1"/>
    </row>
    <row r="943" spans="38:44" ht="12.75">
      <c r="AL943" s="1"/>
      <c r="AM943" s="1"/>
      <c r="AN943" s="1"/>
      <c r="AO943" s="1"/>
      <c r="AP943" s="1"/>
      <c r="AQ943" s="1"/>
      <c r="AR943" s="1"/>
    </row>
    <row r="944" spans="38:44" ht="12.75">
      <c r="AL944" s="1"/>
      <c r="AM944" s="1"/>
      <c r="AN944" s="1"/>
      <c r="AO944" s="1"/>
      <c r="AP944" s="1"/>
      <c r="AQ944" s="1"/>
      <c r="AR944" s="1"/>
    </row>
    <row r="945" spans="38:44" ht="12.75">
      <c r="AL945" s="1"/>
      <c r="AM945" s="1"/>
      <c r="AN945" s="1"/>
      <c r="AO945" s="1"/>
      <c r="AP945" s="1"/>
      <c r="AQ945" s="1"/>
      <c r="AR945" s="1"/>
    </row>
    <row r="946" spans="38:44" ht="12.75">
      <c r="AL946" s="1"/>
      <c r="AM946" s="1"/>
      <c r="AN946" s="1"/>
      <c r="AO946" s="1"/>
      <c r="AP946" s="1"/>
      <c r="AQ946" s="1"/>
      <c r="AR946" s="1"/>
    </row>
    <row r="947" spans="38:44" ht="12.75">
      <c r="AL947" s="1"/>
      <c r="AM947" s="1"/>
      <c r="AN947" s="1"/>
      <c r="AO947" s="1"/>
      <c r="AP947" s="1"/>
      <c r="AQ947" s="1"/>
      <c r="AR947" s="1"/>
    </row>
    <row r="948" spans="38:44" ht="12.75">
      <c r="AL948" s="1"/>
      <c r="AM948" s="1"/>
      <c r="AN948" s="1"/>
      <c r="AO948" s="1"/>
      <c r="AP948" s="1"/>
      <c r="AQ948" s="1"/>
      <c r="AR948" s="1"/>
    </row>
    <row r="949" spans="38:44" ht="12.75">
      <c r="AL949" s="1"/>
      <c r="AM949" s="1"/>
      <c r="AN949" s="1"/>
      <c r="AO949" s="1"/>
      <c r="AP949" s="1"/>
      <c r="AQ949" s="1"/>
      <c r="AR949" s="1"/>
    </row>
    <row r="950" spans="38:44" ht="12.75">
      <c r="AL950" s="1"/>
      <c r="AM950" s="1"/>
      <c r="AN950" s="1"/>
      <c r="AO950" s="1"/>
      <c r="AP950" s="1"/>
      <c r="AQ950" s="1"/>
      <c r="AR950" s="1"/>
    </row>
    <row r="951" spans="38:44" ht="12.75">
      <c r="AL951" s="1"/>
      <c r="AM951" s="1"/>
      <c r="AN951" s="1"/>
      <c r="AO951" s="1"/>
      <c r="AP951" s="1"/>
      <c r="AQ951" s="1"/>
      <c r="AR951" s="1"/>
    </row>
    <row r="952" spans="38:44" ht="12.75">
      <c r="AL952" s="1"/>
      <c r="AM952" s="1"/>
      <c r="AN952" s="1"/>
      <c r="AO952" s="1"/>
      <c r="AP952" s="1"/>
      <c r="AQ952" s="1"/>
      <c r="AR952" s="1"/>
    </row>
    <row r="953" spans="38:44" ht="12.75">
      <c r="AL953" s="1"/>
      <c r="AM953" s="1"/>
      <c r="AN953" s="1"/>
      <c r="AO953" s="1"/>
      <c r="AP953" s="1"/>
      <c r="AQ953" s="1"/>
      <c r="AR953" s="1"/>
    </row>
    <row r="954" spans="38:44" ht="12.75">
      <c r="AL954" s="1"/>
      <c r="AM954" s="1"/>
      <c r="AN954" s="1"/>
      <c r="AO954" s="1"/>
      <c r="AP954" s="1"/>
      <c r="AQ954" s="1"/>
      <c r="AR954" s="1"/>
    </row>
    <row r="955" spans="38:44" ht="12.75">
      <c r="AL955" s="1"/>
      <c r="AM955" s="1"/>
      <c r="AN955" s="1"/>
      <c r="AO955" s="1"/>
      <c r="AP955" s="1"/>
      <c r="AQ955" s="1"/>
      <c r="AR955" s="1"/>
    </row>
    <row r="956" spans="38:44" ht="12.75">
      <c r="AL956" s="1"/>
      <c r="AM956" s="1"/>
      <c r="AN956" s="1"/>
      <c r="AO956" s="1"/>
      <c r="AP956" s="1"/>
      <c r="AQ956" s="1"/>
      <c r="AR956" s="1"/>
    </row>
    <row r="957" spans="38:44" ht="12.75">
      <c r="AL957" s="1"/>
      <c r="AM957" s="1"/>
      <c r="AN957" s="1"/>
      <c r="AO957" s="1"/>
      <c r="AP957" s="1"/>
      <c r="AQ957" s="1"/>
      <c r="AR957" s="1"/>
    </row>
    <row r="958" spans="38:44" ht="12.75">
      <c r="AL958" s="1"/>
      <c r="AM958" s="1"/>
      <c r="AN958" s="1"/>
      <c r="AO958" s="1"/>
      <c r="AP958" s="1"/>
      <c r="AQ958" s="1"/>
      <c r="AR958" s="1"/>
    </row>
    <row r="959" spans="38:44" ht="12.75">
      <c r="AL959" s="1"/>
      <c r="AM959" s="1"/>
      <c r="AN959" s="1"/>
      <c r="AO959" s="1"/>
      <c r="AP959" s="1"/>
      <c r="AQ959" s="1"/>
      <c r="AR959" s="1"/>
    </row>
    <row r="960" spans="38:44" ht="12.75">
      <c r="AL960" s="1"/>
      <c r="AM960" s="1"/>
      <c r="AN960" s="1"/>
      <c r="AO960" s="1"/>
      <c r="AP960" s="1"/>
      <c r="AQ960" s="1"/>
      <c r="AR960" s="1"/>
    </row>
    <row r="961" spans="38:44" ht="12.75">
      <c r="AL961" s="1"/>
      <c r="AM961" s="1"/>
      <c r="AN961" s="1"/>
      <c r="AO961" s="1"/>
      <c r="AP961" s="1"/>
      <c r="AQ961" s="1"/>
      <c r="AR961" s="1"/>
    </row>
    <row r="962" spans="38:44" ht="12.75">
      <c r="AL962" s="1"/>
      <c r="AM962" s="1"/>
      <c r="AN962" s="1"/>
      <c r="AO962" s="1"/>
      <c r="AP962" s="1"/>
      <c r="AQ962" s="1"/>
      <c r="AR962" s="1"/>
    </row>
    <row r="963" spans="38:44" ht="12.75">
      <c r="AL963" s="1"/>
      <c r="AM963" s="1"/>
      <c r="AN963" s="1"/>
      <c r="AO963" s="1"/>
      <c r="AP963" s="1"/>
      <c r="AQ963" s="1"/>
      <c r="AR963" s="1"/>
    </row>
  </sheetData>
  <sheetProtection/>
  <mergeCells count="2">
    <mergeCell ref="I4:J6"/>
    <mergeCell ref="I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B3:F98"/>
  <sheetViews>
    <sheetView showGridLines="0" showRowColHeaders="0" showOutlineSymbols="0" workbookViewId="0" topLeftCell="A25">
      <pane xSplit="48" topLeftCell="AW1" activePane="topRight" state="frozen"/>
      <selection pane="topLeft" activeCell="A31" sqref="A31"/>
      <selection pane="topRight" activeCell="C24" sqref="C24"/>
    </sheetView>
  </sheetViews>
  <sheetFormatPr defaultColWidth="9.140625" defaultRowHeight="12.75"/>
  <cols>
    <col min="1" max="1" width="9.140625" style="10" customWidth="1"/>
    <col min="2" max="2" width="3.00390625" style="10" customWidth="1"/>
    <col min="3" max="16384" width="9.140625" style="10" customWidth="1"/>
  </cols>
  <sheetData>
    <row r="3" spans="2:3" ht="18.75">
      <c r="B3" s="83" t="s">
        <v>114</v>
      </c>
      <c r="C3" s="83"/>
    </row>
    <row r="5" spans="2:3" ht="15.75">
      <c r="B5" s="10" t="s">
        <v>27</v>
      </c>
      <c r="C5" s="10" t="s">
        <v>124</v>
      </c>
    </row>
    <row r="6" ht="15.75">
      <c r="C6" s="10" t="s">
        <v>111</v>
      </c>
    </row>
    <row r="8" spans="2:3" ht="15.75">
      <c r="B8" s="10" t="s">
        <v>28</v>
      </c>
      <c r="C8" s="10" t="s">
        <v>102</v>
      </c>
    </row>
    <row r="9" ht="15.75">
      <c r="C9" s="10" t="s">
        <v>125</v>
      </c>
    </row>
    <row r="11" spans="2:3" ht="15.75">
      <c r="B11" s="10" t="s">
        <v>29</v>
      </c>
      <c r="C11" s="10" t="s">
        <v>112</v>
      </c>
    </row>
    <row r="12" ht="15.75">
      <c r="C12" s="10" t="s">
        <v>121</v>
      </c>
    </row>
    <row r="13" ht="15.75">
      <c r="C13" s="10" t="s">
        <v>113</v>
      </c>
    </row>
    <row r="14" ht="15.75">
      <c r="C14" s="10" t="s">
        <v>122</v>
      </c>
    </row>
    <row r="16" spans="2:3" ht="15.75">
      <c r="B16" s="10" t="s">
        <v>100</v>
      </c>
      <c r="C16" s="10" t="s">
        <v>115</v>
      </c>
    </row>
    <row r="17" ht="15.75">
      <c r="C17" s="10" t="s">
        <v>116</v>
      </c>
    </row>
    <row r="18" ht="15.75">
      <c r="C18" s="10" t="s">
        <v>118</v>
      </c>
    </row>
    <row r="19" ht="15.75">
      <c r="C19" s="10" t="s">
        <v>117</v>
      </c>
    </row>
    <row r="20" ht="15.75">
      <c r="C20" s="10" t="s">
        <v>123</v>
      </c>
    </row>
    <row r="24" ht="18.75">
      <c r="C24" s="82" t="s">
        <v>119</v>
      </c>
    </row>
    <row r="26" ht="15.75">
      <c r="C26" s="10" t="s">
        <v>96</v>
      </c>
    </row>
    <row r="27" ht="17.25">
      <c r="C27" s="10" t="s">
        <v>179</v>
      </c>
    </row>
    <row r="29" ht="15.75">
      <c r="C29" s="10" t="s">
        <v>177</v>
      </c>
    </row>
    <row r="30" ht="22.5">
      <c r="C30" s="91" t="s">
        <v>178</v>
      </c>
    </row>
    <row r="31" ht="18.75">
      <c r="C31" s="10" t="s">
        <v>180</v>
      </c>
    </row>
    <row r="32" ht="15.75">
      <c r="C32" s="10" t="s">
        <v>181</v>
      </c>
    </row>
    <row r="33" ht="15.75"/>
    <row r="34" ht="15.75"/>
    <row r="35" ht="18.75">
      <c r="C35" s="82" t="s">
        <v>120</v>
      </c>
    </row>
    <row r="36" ht="15.75">
      <c r="C36" s="10" t="s">
        <v>103</v>
      </c>
    </row>
    <row r="37" ht="15.75">
      <c r="C37" s="10" t="s">
        <v>107</v>
      </c>
    </row>
    <row r="38" ht="18.75">
      <c r="C38" s="10" t="s">
        <v>104</v>
      </c>
    </row>
    <row r="39" ht="15.75"/>
    <row r="40" ht="18.75">
      <c r="C40" s="10" t="s">
        <v>105</v>
      </c>
    </row>
    <row r="41" ht="15.75">
      <c r="C41" s="10" t="s">
        <v>106</v>
      </c>
    </row>
    <row r="42" ht="18.75">
      <c r="C42" s="10" t="s">
        <v>126</v>
      </c>
    </row>
    <row r="43" ht="15.75"/>
    <row r="44" ht="18.75">
      <c r="C44" s="10" t="s">
        <v>127</v>
      </c>
    </row>
    <row r="45" ht="15.75">
      <c r="C45" s="10" t="s">
        <v>129</v>
      </c>
    </row>
    <row r="46" ht="18.75">
      <c r="C46" s="81" t="s">
        <v>109</v>
      </c>
    </row>
    <row r="47" ht="18.75">
      <c r="C47" s="10" t="s">
        <v>110</v>
      </c>
    </row>
    <row r="48" ht="15.75"/>
    <row r="49" ht="18.75">
      <c r="C49" s="10" t="s">
        <v>128</v>
      </c>
    </row>
    <row r="50" ht="15.75">
      <c r="C50" s="10" t="s">
        <v>129</v>
      </c>
    </row>
    <row r="51" ht="17.25">
      <c r="C51" s="81" t="s">
        <v>109</v>
      </c>
    </row>
    <row r="52" ht="17.25">
      <c r="C52" s="10" t="s">
        <v>108</v>
      </c>
    </row>
    <row r="56" ht="18.75">
      <c r="C56" s="82" t="s">
        <v>161</v>
      </c>
    </row>
    <row r="57" ht="15.75">
      <c r="C57" s="10" t="s">
        <v>151</v>
      </c>
    </row>
    <row r="58" ht="18.75">
      <c r="C58" s="10" t="s">
        <v>152</v>
      </c>
    </row>
    <row r="59" ht="18.75">
      <c r="C59" s="10" t="s">
        <v>153</v>
      </c>
    </row>
    <row r="60" ht="18.75">
      <c r="C60" s="10" t="s">
        <v>154</v>
      </c>
    </row>
    <row r="61" ht="18.75">
      <c r="C61" s="10" t="s">
        <v>155</v>
      </c>
    </row>
    <row r="62" ht="15.75"/>
    <row r="63" ht="18.75">
      <c r="C63" s="10" t="s">
        <v>167</v>
      </c>
    </row>
    <row r="64" ht="18.75">
      <c r="C64" s="10" t="s">
        <v>159</v>
      </c>
    </row>
    <row r="65" ht="15.75"/>
    <row r="66" ht="18.75">
      <c r="C66" s="10" t="s">
        <v>156</v>
      </c>
    </row>
    <row r="67" ht="18.75">
      <c r="C67" s="10" t="s">
        <v>157</v>
      </c>
    </row>
    <row r="68" ht="15.75"/>
    <row r="69" spans="4:6" ht="15.75">
      <c r="D69" s="90"/>
      <c r="E69" s="90"/>
      <c r="F69" s="90"/>
    </row>
    <row r="70" spans="4:6" ht="15.75">
      <c r="D70" s="90"/>
      <c r="E70" s="90"/>
      <c r="F70" s="90"/>
    </row>
    <row r="71" ht="17.25">
      <c r="C71" s="10" t="s">
        <v>160</v>
      </c>
    </row>
    <row r="72" ht="15.75">
      <c r="C72" s="10" t="s">
        <v>158</v>
      </c>
    </row>
    <row r="75" ht="18.75">
      <c r="C75" s="82" t="s">
        <v>162</v>
      </c>
    </row>
    <row r="76" ht="15.75">
      <c r="C76" s="10" t="s">
        <v>151</v>
      </c>
    </row>
    <row r="77" ht="18.75">
      <c r="C77" s="10" t="s">
        <v>152</v>
      </c>
    </row>
    <row r="78" ht="18.75">
      <c r="C78" s="10" t="s">
        <v>163</v>
      </c>
    </row>
    <row r="79" ht="18.75">
      <c r="C79" s="10" t="s">
        <v>164</v>
      </c>
    </row>
    <row r="80" ht="15.75">
      <c r="C80" s="10" t="s">
        <v>165</v>
      </c>
    </row>
    <row r="81" ht="18.75">
      <c r="C81" s="10" t="s">
        <v>166</v>
      </c>
    </row>
    <row r="82" ht="15.75"/>
    <row r="83" ht="18.75">
      <c r="C83" s="10" t="s">
        <v>167</v>
      </c>
    </row>
    <row r="84" ht="18.75">
      <c r="C84" s="10" t="s">
        <v>168</v>
      </c>
    </row>
    <row r="85" ht="19.5">
      <c r="C85" s="10" t="s">
        <v>156</v>
      </c>
    </row>
    <row r="86" ht="19.5">
      <c r="C86" s="10" t="s">
        <v>169</v>
      </c>
    </row>
    <row r="89" ht="15.75"/>
    <row r="90" ht="18.75">
      <c r="C90" s="10" t="s">
        <v>170</v>
      </c>
    </row>
    <row r="91" ht="15.75">
      <c r="C91" s="10" t="s">
        <v>158</v>
      </c>
    </row>
    <row r="92" ht="15.75"/>
    <row r="93" ht="15.75">
      <c r="C93" s="10" t="s">
        <v>171</v>
      </c>
    </row>
    <row r="94" ht="15.75">
      <c r="C94" s="10" t="s">
        <v>175</v>
      </c>
    </row>
    <row r="95" ht="15.75">
      <c r="C95" s="10" t="s">
        <v>176</v>
      </c>
    </row>
    <row r="96" ht="15.75">
      <c r="C96" s="10" t="s">
        <v>172</v>
      </c>
    </row>
    <row r="97" ht="15.75">
      <c r="C97" s="10" t="s">
        <v>173</v>
      </c>
    </row>
    <row r="98" ht="18.75">
      <c r="C98" s="10" t="s">
        <v>174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cp:lastPrinted>2008-11-16T10:56:49Z</cp:lastPrinted>
  <dcterms:created xsi:type="dcterms:W3CDTF">2007-10-13T08:48:42Z</dcterms:created>
  <dcterms:modified xsi:type="dcterms:W3CDTF">2010-12-01T23:24:42Z</dcterms:modified>
  <cp:category/>
  <cp:version/>
  <cp:contentType/>
  <cp:contentStatus/>
</cp:coreProperties>
</file>